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mc:Choice Requires="x15">
      <x15ac:absPath xmlns:x15ac="http://schemas.microsoft.com/office/spreadsheetml/2010/11/ac" url="\\192.168.30.1\共有フォルダ\政策推進課\02_政策・財政グループ\02_財政\Ｒ７\05 決算\09 財政状況資料集\令和6年度分\01 県作成依頼\【3.13正午〆切】令和６年度財政状況資料集の作成及び提出について\03 県への回答\3.17修正提出※市町村課より入力漏れ指摘を受け\"/>
    </mc:Choice>
  </mc:AlternateContent>
  <xr:revisionPtr revIDLastSave="0" documentId="13_ncr:1_{23A89226-A15E-49FE-9989-73DB58705CF9}" xr6:coauthVersionLast="47" xr6:coauthVersionMax="47" xr10:uidLastSave="{00000000-0000-0000-0000-000000000000}"/>
  <bookViews>
    <workbookView xWindow="-108" yWindow="-108" windowWidth="23256" windowHeight="1389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CO35" i="10"/>
  <c r="BW35" i="10"/>
  <c r="BE35" i="10"/>
  <c r="C35" i="10"/>
  <c r="CO34" i="10"/>
  <c r="BW34" i="10"/>
  <c r="BE34" i="10"/>
  <c r="C34" i="10"/>
  <c r="U34" i="10" s="1"/>
  <c r="U35" i="10" l="1"/>
  <c r="U36"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<sst xmlns="http://schemas.openxmlformats.org/spreadsheetml/2006/main" count="1117" uniqueCount="561">
  <si>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</si>
  <si>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</si>
  <si>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</si>
  <si>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</si>
  <si>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</si>
  <si>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</si>
  <si>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</si>
  <si>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</si>
  <si>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</si>
  <si>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</si>
  <si>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</si>
  <si>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</si>
  <si>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</si>
  <si>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</si>
  <si>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</si>
  <si>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</si>
  <si>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</si>
  <si>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</si>
  <si>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</si>
  <si>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</si>
  <si>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</si>
  <si>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</si>
  <si>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</si>
  <si>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</si>
  <si>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</si>
  <si>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</si>
  <si>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</si>
  <si>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</si>
  <si>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</si>
  <si>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</si>
  <si>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</si>
  <si>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</si>
  <si>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</si>
  <si>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</si>
  <si>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</si>
  <si>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</si>
  <si>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</si>
  <si>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</si>
  <si>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</si>
  <si>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</si>
  <si>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</si>
  <si>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</si>
  <si>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</si>
  <si>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</si>
  <si>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</si>
  <si>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</si>
  <si>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</si>
  <si>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</si>
  <si>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</si>
  <si>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</si>
  <si>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</si>
  <si>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</si>
  <si>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</si>
  <si>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</si>
  <si>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</si>
  <si>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</si>
  <si>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</si>
  <si>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</si>
  <si>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</si>
  <si>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</si>
  <si>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</si>
  <si>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</si>
  <si>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</si>
  <si>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</si>
  <si>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</si>
  <si>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</si>
  <si>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</si>
  <si>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</si>
  <si>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</si>
  <si>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</si>
  <si>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</si>
  <si>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</si>
  <si>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</si>
  <si>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</si>
  <si>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</si>
  <si>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</si>
  <si>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</si>
  <si>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</si>
  <si>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</si>
  <si>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埼玉県</t>
    <phoneticPr fontId="5"/>
  </si>
  <si>
    <t>市町村類型</t>
    <phoneticPr fontId="5"/>
  </si>
  <si>
    <t>Ⅳ－２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</si>
  <si>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</si>
  <si>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</si>
  <si>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</si>
  <si>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</si>
  <si>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</si>
  <si>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</si>
  <si>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</si>
  <si>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</si>
  <si>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</si>
  <si>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</si>
  <si>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</si>
  <si>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</si>
  <si>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川島町</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</si>
  <si>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</si>
  <si>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</si>
  <si>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</si>
  <si>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</si>
  <si>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</si>
  <si>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</si>
  <si>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</si>
  <si>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</si>
  <si>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</si>
  <si>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</si>
  <si>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</si>
  <si>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</si>
  <si>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</si>
  <si>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</si>
  <si>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</si>
  <si>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</si>
  <si>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</si>
  <si>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</si>
  <si>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</si>
  <si>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</si>
  <si>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</si>
  <si>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</si>
  <si>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</si>
  <si>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</si>
  <si>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</si>
  <si>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</si>
  <si>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</si>
  <si>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</si>
  <si>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</si>
  <si>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</si>
  <si>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</si>
  <si>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</si>
  <si>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</si>
  <si>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</si>
  <si>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</si>
  <si>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</si>
  <si>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</si>
  <si>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</si>
  <si>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</si>
  <si>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</si>
  <si>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</si>
  <si>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</si>
  <si>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</si>
  <si>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</si>
  <si>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</si>
  <si>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</si>
  <si>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</si>
  <si>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5"/>
  </si>
  <si>
    <t>うち日本人(％)</t>
    <phoneticPr fontId="5"/>
  </si>
  <si>
    <t>-1.5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</si>
  <si>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</si>
  <si>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</si>
  <si>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</si>
  <si>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</si>
  <si>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</si>
  <si>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</si>
  <si>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</si>
  <si>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</si>
  <si>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</si>
  <si>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</si>
  <si>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</si>
  <si>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</si>
  <si>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</si>
  <si>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</si>
  <si>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</si>
  <si>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</si>
  <si>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</si>
  <si>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</si>
  <si>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</si>
  <si>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</si>
  <si>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</si>
  <si>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</si>
  <si>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</si>
  <si>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</si>
  <si>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</si>
  <si>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</si>
  <si>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</si>
  <si>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</si>
  <si>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</si>
  <si>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</si>
  <si>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</si>
  <si>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</si>
  <si>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</si>
  <si>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</si>
  <si>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</si>
  <si>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</si>
  <si>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</si>
  <si>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</si>
  <si>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</si>
  <si>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</si>
  <si>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</si>
  <si>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</si>
  <si>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</si>
  <si>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</si>
  <si>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</si>
  <si>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</si>
  <si>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</si>
  <si>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</si>
  <si>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</si>
  <si>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</si>
  <si>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</si>
  <si>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</si>
  <si>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</si>
  <si>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</si>
  <si>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</si>
  <si>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</si>
  <si>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</si>
  <si>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</si>
  <si>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</si>
  <si>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埼玉県川島町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</si>
  <si>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</si>
  <si>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</si>
  <si>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</si>
  <si>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</si>
  <si>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</si>
  <si>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</si>
  <si>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</si>
  <si>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</si>
  <si>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</si>
  <si>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</si>
  <si>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</si>
  <si>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</si>
  <si>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</si>
  <si>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</si>
  <si>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</si>
  <si>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</si>
  <si>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</si>
  <si>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</si>
  <si>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</si>
  <si>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</si>
  <si>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</si>
  <si>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</si>
  <si>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</si>
  <si>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</si>
  <si>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</si>
  <si>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</si>
  <si>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</si>
  <si>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</si>
  <si>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</si>
  <si>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</si>
  <si>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</si>
  <si>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</si>
  <si>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</si>
  <si>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</si>
  <si>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</si>
  <si>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</si>
  <si>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</si>
  <si>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</si>
  <si>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</si>
  <si>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</si>
  <si>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</si>
  <si>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</si>
  <si>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</si>
  <si>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</si>
  <si>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</si>
  <si>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</si>
  <si>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</si>
  <si>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</si>
  <si>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</si>
  <si>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</si>
  <si>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</si>
  <si>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</si>
  <si>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</si>
  <si>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</si>
  <si>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</si>
  <si>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</si>
  <si>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</si>
  <si>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</si>
  <si>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</si>
  <si>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</si>
  <si>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</si>
  <si>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</si>
  <si>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</si>
  <si>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</si>
  <si>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</si>
  <si>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</si>
  <si>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</si>
  <si>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</si>
  <si>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</si>
  <si>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</si>
  <si>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</si>
  <si>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</si>
  <si>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</si>
  <si>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</si>
  <si>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</si>
  <si>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</si>
  <si>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</si>
  <si>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</si>
  <si>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</si>
  <si>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</si>
  <si>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</si>
  <si>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</si>
  <si>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</si>
  <si>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</si>
  <si>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</si>
  <si>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</si>
  <si>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</si>
  <si>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</si>
  <si>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</si>
  <si>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</si>
  <si>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</si>
  <si>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</si>
  <si>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</si>
  <si>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</si>
  <si>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</si>
  <si>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</si>
  <si>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</si>
  <si>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</si>
  <si>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</si>
  <si>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</si>
  <si>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</si>
  <si>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</si>
  <si>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</si>
  <si>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</si>
  <si>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</si>
  <si>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</si>
  <si>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</si>
  <si>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</si>
  <si>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</si>
  <si>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</si>
  <si>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</si>
  <si>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</si>
  <si>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</si>
  <si>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</si>
  <si>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</si>
  <si>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</si>
  <si>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</si>
  <si>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</si>
  <si>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</si>
  <si>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</si>
  <si>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</si>
  <si>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</si>
  <si>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</si>
  <si>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</si>
  <si>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</si>
  <si>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</si>
  <si>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</si>
  <si>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</si>
  <si>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</si>
  <si>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</si>
  <si>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</si>
  <si>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</si>
  <si>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</si>
  <si>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</si>
  <si>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</si>
  <si>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</si>
  <si>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</si>
  <si>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</si>
  <si>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</si>
  <si>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</si>
  <si>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</si>
  <si>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</si>
  <si>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</si>
  <si>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</si>
  <si>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</si>
  <si>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</si>
  <si>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</si>
  <si>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</si>
  <si>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</si>
  <si>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</si>
  <si>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埼玉県川島町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</si>
  <si>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</si>
  <si>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</si>
  <si>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</si>
  <si>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</si>
  <si>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</si>
  <si>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</si>
  <si>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</si>
  <si>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</si>
  <si>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</si>
  <si>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</si>
  <si>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</si>
  <si>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</si>
  <si>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</si>
  <si>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</si>
  <si>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</si>
  <si>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</si>
  <si>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</si>
  <si>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</si>
  <si>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</si>
  <si>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</si>
  <si>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</si>
  <si>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</si>
  <si>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</si>
  <si>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</si>
  <si>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</si>
  <si>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</si>
  <si>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</si>
  <si>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</si>
  <si>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</si>
  <si>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</si>
  <si>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</si>
  <si>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</si>
  <si>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</si>
  <si>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</si>
  <si>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</si>
  <si>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</si>
  <si>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</si>
  <si>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</si>
  <si>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</si>
  <si>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</si>
  <si>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</si>
  <si>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</si>
  <si>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</si>
  <si>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</si>
  <si>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</si>
  <si>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</si>
  <si>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</si>
  <si>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</si>
  <si>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</si>
  <si>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</si>
  <si>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</si>
  <si>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</si>
  <si>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</si>
  <si>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</si>
  <si>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</si>
  <si>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</si>
  <si>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</si>
  <si>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</si>
  <si>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</si>
  <si>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</si>
  <si>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</si>
  <si>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</si>
  <si>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</si>
  <si>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</si>
  <si>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</si>
  <si>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</si>
  <si>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</si>
  <si>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</si>
  <si>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</si>
  <si>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</si>
  <si>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</si>
  <si>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</si>
  <si>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</si>
  <si>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</si>
  <si>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</si>
  <si>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</si>
  <si>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</si>
  <si>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</si>
  <si>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</si>
  <si>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</si>
  <si>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</si>
  <si>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</si>
  <si>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</si>
  <si>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</si>
  <si>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</si>
  <si>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</si>
  <si>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</si>
  <si>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</si>
  <si>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</si>
  <si>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</si>
  <si>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</si>
  <si>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</si>
  <si>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</si>
  <si>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</si>
  <si>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</si>
  <si>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</si>
  <si>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</si>
  <si>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</si>
  <si>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</si>
  <si>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</si>
  <si>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</si>
  <si>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</si>
  <si>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</si>
  <si>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</si>
  <si>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</si>
  <si>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</si>
  <si>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</si>
  <si>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</si>
  <si>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</si>
  <si>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</si>
  <si>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</si>
  <si>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</si>
  <si>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</si>
  <si>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</si>
  <si>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</si>
  <si>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</si>
  <si>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</si>
  <si>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</si>
  <si>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</si>
  <si>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</si>
  <si>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</si>
  <si>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</si>
  <si>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</si>
  <si>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</si>
  <si>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</si>
  <si>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</si>
  <si>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</si>
  <si>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</si>
  <si>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</si>
  <si>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</si>
  <si>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</si>
  <si>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</si>
  <si>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</si>
  <si>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</si>
  <si>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</si>
  <si>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</si>
  <si>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</si>
  <si>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</si>
  <si>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</si>
  <si>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</si>
  <si>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</si>
  <si>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</si>
  <si>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</si>
  <si>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</si>
  <si>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</si>
  <si>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</si>
  <si>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</si>
  <si>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</si>
  <si>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</si>
  <si>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</si>
  <si>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</si>
  <si>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</si>
  <si>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</si>
  <si>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</si>
  <si>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</si>
  <si>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</si>
  <si>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</si>
  <si>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</si>
  <si>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</si>
  <si>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</si>
  <si>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</si>
  <si>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</si>
  <si>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</si>
  <si>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</si>
  <si>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</si>
  <si>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</si>
  <si>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</si>
  <si>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</si>
  <si>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</si>
  <si>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</si>
  <si>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</si>
  <si>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</si>
  <si>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</si>
  <si>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</si>
  <si>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2.68</t>
  </si>
  <si>
    <t>▲ 1.88</t>
  </si>
  <si>
    <t>▲ 4.69</t>
  </si>
  <si>
    <t>一般会計</t>
  </si>
  <si>
    <t>水道事業会計</t>
  </si>
  <si>
    <t>下水道事業会計</t>
  </si>
  <si>
    <t>国民健康保険特別会計</t>
  </si>
  <si>
    <t>介護保険特別会計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</si>
  <si>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</si>
  <si>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</si>
  <si>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</si>
  <si>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</si>
  <si>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</si>
  <si>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</si>
  <si>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</si>
  <si>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</si>
  <si>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</si>
  <si>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埼玉県後期高齢者医療広域連合</t>
    <phoneticPr fontId="2"/>
  </si>
  <si>
    <t>一般会計</t>
    <rPh sb="0" eb="2">
      <t>イッパン</t>
    </rPh>
    <rPh sb="2" eb="4">
      <t>カイケイ</t>
    </rPh>
    <phoneticPr fontId="2"/>
  </si>
  <si>
    <t>特別会計</t>
    <rPh sb="0" eb="2">
      <t>トクベツ</t>
    </rPh>
    <rPh sb="2" eb="4">
      <t>カイケイ</t>
    </rPh>
    <phoneticPr fontId="2"/>
  </si>
  <si>
    <t>埼玉県市町村総合事務組合</t>
    <phoneticPr fontId="2"/>
  </si>
  <si>
    <t>交通災害特別会計</t>
    <phoneticPr fontId="2"/>
  </si>
  <si>
    <t>彩の国さいたま人づくり広域連合</t>
    <phoneticPr fontId="2"/>
  </si>
  <si>
    <t>川越地区消防組合</t>
    <phoneticPr fontId="2"/>
  </si>
  <si>
    <t>比企広域市町村圏組合</t>
    <phoneticPr fontId="2"/>
  </si>
  <si>
    <t>斎場特別会計</t>
    <rPh sb="0" eb="2">
      <t>サイジョウ</t>
    </rPh>
    <rPh sb="2" eb="4">
      <t>トクベツ</t>
    </rPh>
    <rPh sb="4" eb="6">
      <t>カイケイ</t>
    </rPh>
    <phoneticPr fontId="2"/>
  </si>
  <si>
    <t>介護障害特別会計</t>
    <rPh sb="0" eb="2">
      <t>カイゴ</t>
    </rPh>
    <rPh sb="2" eb="4">
      <t>ショウガイ</t>
    </rPh>
    <rPh sb="4" eb="8">
      <t>トクベツカイケイ</t>
    </rPh>
    <phoneticPr fontId="2"/>
  </si>
  <si>
    <t>公平委員会特別会計</t>
    <rPh sb="0" eb="2">
      <t>コウヘイ</t>
    </rPh>
    <rPh sb="2" eb="5">
      <t>イインカイ</t>
    </rPh>
    <rPh sb="5" eb="7">
      <t>トクベツ</t>
    </rPh>
    <rPh sb="7" eb="9">
      <t>カイケイ</t>
    </rPh>
    <phoneticPr fontId="2"/>
  </si>
  <si>
    <t>公共施設整備基金</t>
    <rPh sb="0" eb="2">
      <t>コウキョウ</t>
    </rPh>
    <rPh sb="2" eb="4">
      <t>シセツ</t>
    </rPh>
    <rPh sb="4" eb="6">
      <t>セイビ</t>
    </rPh>
    <rPh sb="6" eb="8">
      <t>キキン</t>
    </rPh>
    <phoneticPr fontId="5"/>
  </si>
  <si>
    <t>災害救助基金</t>
    <rPh sb="0" eb="2">
      <t>サイガイ</t>
    </rPh>
    <rPh sb="2" eb="4">
      <t>キュウジョ</t>
    </rPh>
    <rPh sb="4" eb="6">
      <t>キキン</t>
    </rPh>
    <phoneticPr fontId="5"/>
  </si>
  <si>
    <t>川島町菅間一元歴史文化基金</t>
    <rPh sb="0" eb="3">
      <t>カワジママチ</t>
    </rPh>
    <rPh sb="3" eb="5">
      <t>スガマ</t>
    </rPh>
    <rPh sb="5" eb="7">
      <t>カズモト</t>
    </rPh>
    <rPh sb="7" eb="9">
      <t>レキシ</t>
    </rPh>
    <rPh sb="9" eb="11">
      <t>ブンカ</t>
    </rPh>
    <rPh sb="11" eb="13">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</si>
</sst>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calcChain" Target="calcChain.xml" />
  <Relationship Id="rId3" Type="http://schemas.openxmlformats.org/officeDocument/2006/relationships/worksheet" Target="worksheets/sheet3.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sharedStrings" Target="sharedStrings.xml" />
  <Relationship Id="rId2" Type="http://schemas.openxmlformats.org/officeDocument/2006/relationships/worksheet" Target="worksheets/sheet2.xml" />
  <Relationship Id="rId16" Type="http://schemas.openxmlformats.org/officeDocument/2006/relationships/styles" Target="style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theme" Target="theme/theme1.xml" />
  <Relationship Id="rId10" Type="http://schemas.openxmlformats.org/officeDocument/2006/relationships/worksheet" Target="worksheets/sheet10.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84459</c:v>
                </c:pt>
                <c:pt idx="1">
                  <c:v>76413</c:v>
                </c:pt>
                <c:pt idx="2">
                  <c:v>66481</c:v>
                </c:pt>
                <c:pt idx="3">
                  <c:v>67825</c:v>
                </c:pt>
                <c:pt idx="4">
                  <c:v>81158</c:v>
                </c:pt>
              </c:numCache>
            </c:numRef>
          </c:val>
          <c:smooth val="0"/>
          <c:extLst>
            <c:ext xmlns:c16="http://schemas.microsoft.com/office/drawing/2014/chart" uri="{C3380CC4-5D6E-409C-BE32-E72D297353CC}">
              <c16:uniqueId val="{00000000-D51A-40C1-992A-3FF5C85DD11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42563</c:v>
                </c:pt>
                <c:pt idx="1">
                  <c:v>33613</c:v>
                </c:pt>
                <c:pt idx="2">
                  <c:v>37919</c:v>
                </c:pt>
                <c:pt idx="3">
                  <c:v>46459</c:v>
                </c:pt>
                <c:pt idx="4">
                  <c:v>76715</c:v>
                </c:pt>
              </c:numCache>
            </c:numRef>
          </c:val>
          <c:smooth val="0"/>
          <c:extLst>
            <c:ext xmlns:c16="http://schemas.microsoft.com/office/drawing/2014/chart" uri="{C3380CC4-5D6E-409C-BE32-E72D297353CC}">
              <c16:uniqueId val="{00000001-D51A-40C1-992A-3FF5C85DD11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11.28</c:v>
                </c:pt>
                <c:pt idx="1">
                  <c:v>9.74</c:v>
                </c:pt>
                <c:pt idx="2">
                  <c:v>7.43</c:v>
                </c:pt>
                <c:pt idx="3">
                  <c:v>8.58</c:v>
                </c:pt>
                <c:pt idx="4">
                  <c:v>9.93</c:v>
                </c:pt>
              </c:numCache>
            </c:numRef>
          </c:val>
          <c:extLst>
            <c:ext xmlns:c16="http://schemas.microsoft.com/office/drawing/2014/chart" uri="{C3380CC4-5D6E-409C-BE32-E72D297353CC}">
              <c16:uniqueId val="{00000000-56FE-461E-941A-345743C86BC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16.489999999999998</c:v>
                </c:pt>
                <c:pt idx="1">
                  <c:v>20.57</c:v>
                </c:pt>
                <c:pt idx="2">
                  <c:v>21.35</c:v>
                </c:pt>
                <c:pt idx="3">
                  <c:v>18</c:v>
                </c:pt>
                <c:pt idx="4">
                  <c:v>11.61</c:v>
                </c:pt>
              </c:numCache>
            </c:numRef>
          </c:val>
          <c:extLst>
            <c:ext xmlns:c16="http://schemas.microsoft.com/office/drawing/2014/chart" uri="{C3380CC4-5D6E-409C-BE32-E72D297353CC}">
              <c16:uniqueId val="{00000001-56FE-461E-941A-345743C86BC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6.26</c:v>
                </c:pt>
                <c:pt idx="1">
                  <c:v>3.8</c:v>
                </c:pt>
                <c:pt idx="2">
                  <c:v>-2.68</c:v>
                </c:pt>
                <c:pt idx="3">
                  <c:v>-1.88</c:v>
                </c:pt>
                <c:pt idx="4">
                  <c:v>-4.6900000000000004</c:v>
                </c:pt>
              </c:numCache>
            </c:numRef>
          </c:val>
          <c:smooth val="0"/>
          <c:extLst>
            <c:ext xmlns:c16="http://schemas.microsoft.com/office/drawing/2014/chart" uri="{C3380CC4-5D6E-409C-BE32-E72D297353CC}">
              <c16:uniqueId val="{00000002-56FE-461E-941A-345743C86BC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1.53</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1946-46CF-925B-6EC368DEBEC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946-46CF-925B-6EC368DEBEC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946-46CF-925B-6EC368DEBEC0}"/>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1946-46CF-925B-6EC368DEBEC0}"/>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0.14000000000000001</c:v>
                </c:pt>
                <c:pt idx="2">
                  <c:v>#N/A</c:v>
                </c:pt>
                <c:pt idx="3">
                  <c:v>0.03</c:v>
                </c:pt>
                <c:pt idx="4">
                  <c:v>#N/A</c:v>
                </c:pt>
                <c:pt idx="5">
                  <c:v>0.03</c:v>
                </c:pt>
                <c:pt idx="6">
                  <c:v>#N/A</c:v>
                </c:pt>
                <c:pt idx="7">
                  <c:v>0.03</c:v>
                </c:pt>
                <c:pt idx="8">
                  <c:v>#N/A</c:v>
                </c:pt>
                <c:pt idx="9">
                  <c:v>0.03</c:v>
                </c:pt>
              </c:numCache>
            </c:numRef>
          </c:val>
          <c:extLst>
            <c:ext xmlns:c16="http://schemas.microsoft.com/office/drawing/2014/chart" uri="{C3380CC4-5D6E-409C-BE32-E72D297353CC}">
              <c16:uniqueId val="{00000004-1946-46CF-925B-6EC368DEBEC0}"/>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1.44</c:v>
                </c:pt>
                <c:pt idx="2">
                  <c:v>#N/A</c:v>
                </c:pt>
                <c:pt idx="3">
                  <c:v>1</c:v>
                </c:pt>
                <c:pt idx="4">
                  <c:v>#N/A</c:v>
                </c:pt>
                <c:pt idx="5">
                  <c:v>0.89</c:v>
                </c:pt>
                <c:pt idx="6">
                  <c:v>#N/A</c:v>
                </c:pt>
                <c:pt idx="7">
                  <c:v>0.98</c:v>
                </c:pt>
                <c:pt idx="8">
                  <c:v>#N/A</c:v>
                </c:pt>
                <c:pt idx="9">
                  <c:v>1.38</c:v>
                </c:pt>
              </c:numCache>
            </c:numRef>
          </c:val>
          <c:extLst>
            <c:ext xmlns:c16="http://schemas.microsoft.com/office/drawing/2014/chart" uri="{C3380CC4-5D6E-409C-BE32-E72D297353CC}">
              <c16:uniqueId val="{00000005-1946-46CF-925B-6EC368DEBEC0}"/>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2.5</c:v>
                </c:pt>
                <c:pt idx="2">
                  <c:v>#N/A</c:v>
                </c:pt>
                <c:pt idx="3">
                  <c:v>2.21</c:v>
                </c:pt>
                <c:pt idx="4">
                  <c:v>#N/A</c:v>
                </c:pt>
                <c:pt idx="5">
                  <c:v>1.22</c:v>
                </c:pt>
                <c:pt idx="6">
                  <c:v>#N/A</c:v>
                </c:pt>
                <c:pt idx="7">
                  <c:v>0.84</c:v>
                </c:pt>
                <c:pt idx="8">
                  <c:v>#N/A</c:v>
                </c:pt>
                <c:pt idx="9">
                  <c:v>1.85</c:v>
                </c:pt>
              </c:numCache>
            </c:numRef>
          </c:val>
          <c:extLst>
            <c:ext xmlns:c16="http://schemas.microsoft.com/office/drawing/2014/chart" uri="{C3380CC4-5D6E-409C-BE32-E72D297353CC}">
              <c16:uniqueId val="{00000006-1946-46CF-925B-6EC368DEBEC0}"/>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#N/A</c:v>
                </c:pt>
                <c:pt idx="3">
                  <c:v>2.39</c:v>
                </c:pt>
                <c:pt idx="4">
                  <c:v>#N/A</c:v>
                </c:pt>
                <c:pt idx="5">
                  <c:v>2.65</c:v>
                </c:pt>
                <c:pt idx="6">
                  <c:v>#N/A</c:v>
                </c:pt>
                <c:pt idx="7">
                  <c:v>2.59</c:v>
                </c:pt>
                <c:pt idx="8">
                  <c:v>#N/A</c:v>
                </c:pt>
                <c:pt idx="9">
                  <c:v>2.72</c:v>
                </c:pt>
              </c:numCache>
            </c:numRef>
          </c:val>
          <c:extLst>
            <c:ext xmlns:c16="http://schemas.microsoft.com/office/drawing/2014/chart" uri="{C3380CC4-5D6E-409C-BE32-E72D297353CC}">
              <c16:uniqueId val="{00000007-1946-46CF-925B-6EC368DEBEC0}"/>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8.51</c:v>
                </c:pt>
                <c:pt idx="2">
                  <c:v>#N/A</c:v>
                </c:pt>
                <c:pt idx="3">
                  <c:v>8.58</c:v>
                </c:pt>
                <c:pt idx="4">
                  <c:v>#N/A</c:v>
                </c:pt>
                <c:pt idx="5">
                  <c:v>9.0500000000000007</c:v>
                </c:pt>
                <c:pt idx="6">
                  <c:v>#N/A</c:v>
                </c:pt>
                <c:pt idx="7">
                  <c:v>7.86</c:v>
                </c:pt>
                <c:pt idx="8">
                  <c:v>#N/A</c:v>
                </c:pt>
                <c:pt idx="9">
                  <c:v>7.62</c:v>
                </c:pt>
              </c:numCache>
            </c:numRef>
          </c:val>
          <c:extLst>
            <c:ext xmlns:c16="http://schemas.microsoft.com/office/drawing/2014/chart" uri="{C3380CC4-5D6E-409C-BE32-E72D297353CC}">
              <c16:uniqueId val="{00000008-1946-46CF-925B-6EC368DEBEC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11.27</c:v>
                </c:pt>
                <c:pt idx="2">
                  <c:v>#N/A</c:v>
                </c:pt>
                <c:pt idx="3">
                  <c:v>9.74</c:v>
                </c:pt>
                <c:pt idx="4">
                  <c:v>#N/A</c:v>
                </c:pt>
                <c:pt idx="5">
                  <c:v>7.42</c:v>
                </c:pt>
                <c:pt idx="6">
                  <c:v>#N/A</c:v>
                </c:pt>
                <c:pt idx="7">
                  <c:v>8.57</c:v>
                </c:pt>
                <c:pt idx="8">
                  <c:v>#N/A</c:v>
                </c:pt>
                <c:pt idx="9">
                  <c:v>9.92</c:v>
                </c:pt>
              </c:numCache>
            </c:numRef>
          </c:val>
          <c:extLst>
            <c:ext xmlns:c16="http://schemas.microsoft.com/office/drawing/2014/chart" uri="{C3380CC4-5D6E-409C-BE32-E72D297353CC}">
              <c16:uniqueId val="{00000009-1946-46CF-925B-6EC368DEBEC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538</c:v>
                </c:pt>
                <c:pt idx="5">
                  <c:v>522</c:v>
                </c:pt>
                <c:pt idx="8">
                  <c:v>506</c:v>
                </c:pt>
                <c:pt idx="11">
                  <c:v>496</c:v>
                </c:pt>
                <c:pt idx="14">
                  <c:v>482</c:v>
                </c:pt>
              </c:numCache>
            </c:numRef>
          </c:val>
          <c:extLst>
            <c:ext xmlns:c16="http://schemas.microsoft.com/office/drawing/2014/chart" uri="{C3380CC4-5D6E-409C-BE32-E72D297353CC}">
              <c16:uniqueId val="{00000000-5FF5-45DF-B49D-0A130DC1C66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FF5-45DF-B49D-0A130DC1C66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FF5-45DF-B49D-0A130DC1C66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21</c:v>
                </c:pt>
                <c:pt idx="3">
                  <c:v>27</c:v>
                </c:pt>
                <c:pt idx="6">
                  <c:v>26</c:v>
                </c:pt>
                <c:pt idx="9">
                  <c:v>25</c:v>
                </c:pt>
                <c:pt idx="12">
                  <c:v>29</c:v>
                </c:pt>
              </c:numCache>
            </c:numRef>
          </c:val>
          <c:extLst>
            <c:ext xmlns:c16="http://schemas.microsoft.com/office/drawing/2014/chart" uri="{C3380CC4-5D6E-409C-BE32-E72D297353CC}">
              <c16:uniqueId val="{00000003-5FF5-45DF-B49D-0A130DC1C66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72</c:v>
                </c:pt>
                <c:pt idx="3">
                  <c:v>71</c:v>
                </c:pt>
                <c:pt idx="6">
                  <c:v>58</c:v>
                </c:pt>
                <c:pt idx="9">
                  <c:v>111</c:v>
                </c:pt>
                <c:pt idx="12">
                  <c:v>103</c:v>
                </c:pt>
              </c:numCache>
            </c:numRef>
          </c:val>
          <c:extLst>
            <c:ext xmlns:c16="http://schemas.microsoft.com/office/drawing/2014/chart" uri="{C3380CC4-5D6E-409C-BE32-E72D297353CC}">
              <c16:uniqueId val="{00000004-5FF5-45DF-B49D-0A130DC1C66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FF5-45DF-B49D-0A130DC1C66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FF5-45DF-B49D-0A130DC1C66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604</c:v>
                </c:pt>
                <c:pt idx="3">
                  <c:v>581</c:v>
                </c:pt>
                <c:pt idx="6">
                  <c:v>627</c:v>
                </c:pt>
                <c:pt idx="9">
                  <c:v>615</c:v>
                </c:pt>
                <c:pt idx="12">
                  <c:v>617</c:v>
                </c:pt>
              </c:numCache>
            </c:numRef>
          </c:val>
          <c:extLst>
            <c:ext xmlns:c16="http://schemas.microsoft.com/office/drawing/2014/chart" uri="{C3380CC4-5D6E-409C-BE32-E72D297353CC}">
              <c16:uniqueId val="{00000007-5FF5-45DF-B49D-0A130DC1C66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159</c:v>
                </c:pt>
                <c:pt idx="2">
                  <c:v>#N/A</c:v>
                </c:pt>
                <c:pt idx="3">
                  <c:v>#N/A</c:v>
                </c:pt>
                <c:pt idx="4">
                  <c:v>157</c:v>
                </c:pt>
                <c:pt idx="5">
                  <c:v>#N/A</c:v>
                </c:pt>
                <c:pt idx="6">
                  <c:v>#N/A</c:v>
                </c:pt>
                <c:pt idx="7">
                  <c:v>205</c:v>
                </c:pt>
                <c:pt idx="8">
                  <c:v>#N/A</c:v>
                </c:pt>
                <c:pt idx="9">
                  <c:v>#N/A</c:v>
                </c:pt>
                <c:pt idx="10">
                  <c:v>255</c:v>
                </c:pt>
                <c:pt idx="11">
                  <c:v>#N/A</c:v>
                </c:pt>
                <c:pt idx="12">
                  <c:v>#N/A</c:v>
                </c:pt>
                <c:pt idx="13">
                  <c:v>267</c:v>
                </c:pt>
                <c:pt idx="14">
                  <c:v>#N/A</c:v>
                </c:pt>
              </c:numCache>
            </c:numRef>
          </c:val>
          <c:smooth val="0"/>
          <c:extLst>
            <c:ext xmlns:c16="http://schemas.microsoft.com/office/drawing/2014/chart" uri="{C3380CC4-5D6E-409C-BE32-E72D297353CC}">
              <c16:uniqueId val="{00000008-5FF5-45DF-B49D-0A130DC1C66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6012</c:v>
                </c:pt>
                <c:pt idx="5">
                  <c:v>5955</c:v>
                </c:pt>
                <c:pt idx="8">
                  <c:v>5738</c:v>
                </c:pt>
                <c:pt idx="11">
                  <c:v>5430</c:v>
                </c:pt>
                <c:pt idx="14">
                  <c:v>5348</c:v>
                </c:pt>
              </c:numCache>
            </c:numRef>
          </c:val>
          <c:extLst>
            <c:ext xmlns:c16="http://schemas.microsoft.com/office/drawing/2014/chart" uri="{C3380CC4-5D6E-409C-BE32-E72D297353CC}">
              <c16:uniqueId val="{00000000-A2B0-4871-9FD1-82DCBD5E467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A2B0-4871-9FD1-82DCBD5E467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2105</c:v>
                </c:pt>
                <c:pt idx="5">
                  <c:v>2778</c:v>
                </c:pt>
                <c:pt idx="8">
                  <c:v>2881</c:v>
                </c:pt>
                <c:pt idx="11">
                  <c:v>2546</c:v>
                </c:pt>
                <c:pt idx="14">
                  <c:v>1873</c:v>
                </c:pt>
              </c:numCache>
            </c:numRef>
          </c:val>
          <c:extLst>
            <c:ext xmlns:c16="http://schemas.microsoft.com/office/drawing/2014/chart" uri="{C3380CC4-5D6E-409C-BE32-E72D297353CC}">
              <c16:uniqueId val="{00000002-A2B0-4871-9FD1-82DCBD5E467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2B0-4871-9FD1-82DCBD5E467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2B0-4871-9FD1-82DCBD5E467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2B0-4871-9FD1-82DCBD5E467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1336</c:v>
                </c:pt>
                <c:pt idx="3">
                  <c:v>1324</c:v>
                </c:pt>
                <c:pt idx="6">
                  <c:v>1325</c:v>
                </c:pt>
                <c:pt idx="9">
                  <c:v>1313</c:v>
                </c:pt>
                <c:pt idx="12">
                  <c:v>1336</c:v>
                </c:pt>
              </c:numCache>
            </c:numRef>
          </c:val>
          <c:extLst>
            <c:ext xmlns:c16="http://schemas.microsoft.com/office/drawing/2014/chart" uri="{C3380CC4-5D6E-409C-BE32-E72D297353CC}">
              <c16:uniqueId val="{00000006-A2B0-4871-9FD1-82DCBD5E467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287</c:v>
                </c:pt>
                <c:pt idx="3">
                  <c:v>306</c:v>
                </c:pt>
                <c:pt idx="6">
                  <c:v>303</c:v>
                </c:pt>
                <c:pt idx="9">
                  <c:v>318</c:v>
                </c:pt>
                <c:pt idx="12">
                  <c:v>428</c:v>
                </c:pt>
              </c:numCache>
            </c:numRef>
          </c:val>
          <c:extLst>
            <c:ext xmlns:c16="http://schemas.microsoft.com/office/drawing/2014/chart" uri="{C3380CC4-5D6E-409C-BE32-E72D297353CC}">
              <c16:uniqueId val="{00000007-A2B0-4871-9FD1-82DCBD5E467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1602</c:v>
                </c:pt>
                <c:pt idx="3">
                  <c:v>1101</c:v>
                </c:pt>
                <c:pt idx="6">
                  <c:v>861</c:v>
                </c:pt>
                <c:pt idx="9">
                  <c:v>1051</c:v>
                </c:pt>
                <c:pt idx="12">
                  <c:v>1188</c:v>
                </c:pt>
              </c:numCache>
            </c:numRef>
          </c:val>
          <c:extLst>
            <c:ext xmlns:c16="http://schemas.microsoft.com/office/drawing/2014/chart" uri="{C3380CC4-5D6E-409C-BE32-E72D297353CC}">
              <c16:uniqueId val="{00000008-A2B0-4871-9FD1-82DCBD5E467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2B0-4871-9FD1-82DCBD5E467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6312</c:v>
                </c:pt>
                <c:pt idx="3">
                  <c:v>6126</c:v>
                </c:pt>
                <c:pt idx="6">
                  <c:v>5775</c:v>
                </c:pt>
                <c:pt idx="9">
                  <c:v>5390</c:v>
                </c:pt>
                <c:pt idx="12">
                  <c:v>5316</c:v>
                </c:pt>
              </c:numCache>
            </c:numRef>
          </c:val>
          <c:extLst>
            <c:ext xmlns:c16="http://schemas.microsoft.com/office/drawing/2014/chart" uri="{C3380CC4-5D6E-409C-BE32-E72D297353CC}">
              <c16:uniqueId val="{0000000A-A2B0-4871-9FD1-82DCBD5E467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1420</c:v>
                </c:pt>
                <c:pt idx="2">
                  <c:v>#N/A</c:v>
                </c:pt>
                <c:pt idx="3">
                  <c:v>#N/A</c:v>
                </c:pt>
                <c:pt idx="4">
                  <c:v>124</c:v>
                </c:pt>
                <c:pt idx="5">
                  <c:v>#N/A</c:v>
                </c:pt>
                <c:pt idx="6">
                  <c:v>#N/A</c:v>
                </c:pt>
                <c:pt idx="7">
                  <c:v>0</c:v>
                </c:pt>
                <c:pt idx="8">
                  <c:v>#N/A</c:v>
                </c:pt>
                <c:pt idx="9">
                  <c:v>#N/A</c:v>
                </c:pt>
                <c:pt idx="10">
                  <c:v>95</c:v>
                </c:pt>
                <c:pt idx="11">
                  <c:v>#N/A</c:v>
                </c:pt>
                <c:pt idx="12">
                  <c:v>#N/A</c:v>
                </c:pt>
                <c:pt idx="13">
                  <c:v>1047</c:v>
                </c:pt>
                <c:pt idx="14">
                  <c:v>#N/A</c:v>
                </c:pt>
              </c:numCache>
            </c:numRef>
          </c:val>
          <c:smooth val="0"/>
          <c:extLst>
            <c:ext xmlns:c16="http://schemas.microsoft.com/office/drawing/2014/chart" uri="{C3380CC4-5D6E-409C-BE32-E72D297353CC}">
              <c16:uniqueId val="{0000000B-A2B0-4871-9FD1-82DCBD5E467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1149</c:v>
                </c:pt>
                <c:pt idx="1">
                  <c:v>979</c:v>
                </c:pt>
                <c:pt idx="2">
                  <c:v>640</c:v>
                </c:pt>
              </c:numCache>
            </c:numRef>
          </c:val>
          <c:extLst>
            <c:ext xmlns:c16="http://schemas.microsoft.com/office/drawing/2014/chart" uri="{C3380CC4-5D6E-409C-BE32-E72D297353CC}">
              <c16:uniqueId val="{00000000-0096-4353-857F-C204C788A0B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0096-4353-857F-C204C788A0B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1153</c:v>
                </c:pt>
                <c:pt idx="1">
                  <c:v>1086</c:v>
                </c:pt>
                <c:pt idx="2">
                  <c:v>846</c:v>
                </c:pt>
              </c:numCache>
            </c:numRef>
          </c:val>
          <c:extLst>
            <c:ext xmlns:c16="http://schemas.microsoft.com/office/drawing/2014/chart" uri="{C3380CC4-5D6E-409C-BE32-E72D297353CC}">
              <c16:uniqueId val="{00000002-0096-4353-857F-C204C788A0B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埼玉県川島町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実質公債費比率の分子は、公営企業債の元利償還金に対する繰入金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したが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元利償還金及び組合等が起こした地方債の元利償還金に対する負担金等が増加し、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算入公債費等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も減少したことにより増加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今後も、実質公債費比率が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急激に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上昇することのないよう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起債対象</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の選択や平準化を図</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る。　　</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また、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交付税算入のある有利な地方債</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活用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、健全な財政運営に努める。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latin typeface="ＭＳ ゴシック" pitchFamily="49" charset="-128"/>
              <a:ea typeface="ＭＳ ゴシック" pitchFamily="49" charset="-128"/>
            </a:rPr>
            <a:t>-</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埼玉県川島町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地方債の現在高は減少したが、公営企業債等繰入見込額、組合等負担等見込額、退職手当負担見込額が増加した。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また、分子から控除する充当可能基金が約</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千万円減少したことなどにより、将来負担額が増額となった。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今後も大規模事業等の実施により、将来負担額の増加が見込まれるため、適正な水準で比率が推移するよう、財政健全化に努める。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埼玉県川島町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一般財源補てんのための財政調整基金の取り崩しや小中一貫教育校整備のため公共施設整備基金の取り崩しなどにより、</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基金全体の残高は減少した。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安定した財政運営が行えるよう、財政調整基金の残高については、標準財政規模の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％程度を維持できるよう努める。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また、今後予想される新ごみ処理施設建設をはじめ、老朽化した公共施設の長寿命化等に対応するため、公共施設整備基金に</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ついても、計画的に積立を行っていく。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・災害救助基金：災害救助法第２条の規定による災害及び同条の適用を受けることのできない災害の被害を受けた町民及び</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災害時相互応援協定締結市町村への見舞金、救援物資の支給その他の応援災害対策に要する費用や激甚災</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害の指定を受けた市町村の復興支援</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・菅間一元歴史文化基金：歴史文化の保全及び芸術文化の振興</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・公共施設整備基金：小中一貫教育校整備などの公共施設の整備等へ充当した。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・菅間一元歴史文化基金：歴史的価値のある旧菅間邸の保全に係る事業へ充当し、所期の目的を達したことから令和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月末</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で基金を廃止。</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・公共施設整備基金：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新ごみ処理施設建設をはじめ、老朽化した公共施設の長寿命化等に対応するため、</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計画的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積立を行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一般財源補てんのための取り崩しを行い、利子分のみの積立であったため、基金残高が減少した。（▲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339,282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安定した財政運営が行えるよう、標準財政規模の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％程度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の残高</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を維持できるよう努める。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埼玉県川島町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18,671
18,186
41.63
9,461,777
8,841,199
547,521
5,514,039
5,316,366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20.8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財政力指数は、前年度から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ポイント低下したが、圏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央道川島インター周辺の開発に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、周辺企業の固定資産税が増加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したことから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、類似団体内でも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引き続き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上位の財政力指数となっている。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一方、生産年齢人口の減少など、個人住民税の減少が見込まれ、更なるインター周辺開発などによる固定資産税の増収等、引き続き自主財源の確保に努め、財政基盤の強化を図る。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155046</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81208"/>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127123</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7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155046</xdr:rowOff>
    </xdr:from>
    <xdr:to>
      <xdr:col>24</xdr:col>
      <xdr:colOff>12700</xdr:colOff>
      <xdr:row>44</xdr:row>
      <xdr:rowOff>155046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69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126471</xdr:rowOff>
    </xdr:from>
    <xdr:to>
      <xdr:col>23</xdr:col>
      <xdr:colOff>133350</xdr:colOff>
      <xdr:row>41</xdr:row>
      <xdr:rowOff>136525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4114800" y="7155921"/>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87435</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288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115358</xdr:rowOff>
    </xdr:from>
    <xdr:to>
      <xdr:col>23</xdr:col>
      <xdr:colOff>184150</xdr:colOff>
      <xdr:row>43</xdr:row>
      <xdr:rowOff>45508</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106363</xdr:rowOff>
    </xdr:from>
    <xdr:to>
      <xdr:col>19</xdr:col>
      <xdr:colOff>133350</xdr:colOff>
      <xdr:row>41</xdr:row>
      <xdr:rowOff>126471</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135813"/>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115358</xdr:rowOff>
    </xdr:from>
    <xdr:to>
      <xdr:col>19</xdr:col>
      <xdr:colOff>184150</xdr:colOff>
      <xdr:row>43</xdr:row>
      <xdr:rowOff>45508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30285</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4026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86254</xdr:rowOff>
    </xdr:from>
    <xdr:to>
      <xdr:col>15</xdr:col>
      <xdr:colOff>82550</xdr:colOff>
      <xdr:row>41</xdr:row>
      <xdr:rowOff>106363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115704"/>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115358</xdr:rowOff>
    </xdr:from>
    <xdr:to>
      <xdr:col>15</xdr:col>
      <xdr:colOff>133350</xdr:colOff>
      <xdr:row>43</xdr:row>
      <xdr:rowOff>45508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30285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66146</xdr:rowOff>
    </xdr:from>
    <xdr:to>
      <xdr:col>11</xdr:col>
      <xdr:colOff>31750</xdr:colOff>
      <xdr:row>41</xdr:row>
      <xdr:rowOff>86254</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095596"/>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105304</xdr:rowOff>
    </xdr:from>
    <xdr:to>
      <xdr:col>11</xdr:col>
      <xdr:colOff>82550</xdr:colOff>
      <xdr:row>43</xdr:row>
      <xdr:rowOff>35454</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0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20231</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392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50394</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85725</xdr:rowOff>
    </xdr:from>
    <xdr:to>
      <xdr:col>23</xdr:col>
      <xdr:colOff>184150</xdr:colOff>
      <xdr:row>42</xdr:row>
      <xdr:rowOff>15875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102252</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696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75671</xdr:rowOff>
    </xdr:from>
    <xdr:to>
      <xdr:col>19</xdr:col>
      <xdr:colOff>184150</xdr:colOff>
      <xdr:row>42</xdr:row>
      <xdr:rowOff>5821</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10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15998</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68739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55563</xdr:rowOff>
    </xdr:from>
    <xdr:to>
      <xdr:col>15</xdr:col>
      <xdr:colOff>133350</xdr:colOff>
      <xdr:row>41</xdr:row>
      <xdr:rowOff>157163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08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167340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6853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35454</xdr:rowOff>
    </xdr:from>
    <xdr:to>
      <xdr:col>11</xdr:col>
      <xdr:colOff>82550</xdr:colOff>
      <xdr:row>41</xdr:row>
      <xdr:rowOff>137054</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06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147231</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6833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15346</xdr:rowOff>
    </xdr:from>
    <xdr:to>
      <xdr:col>7</xdr:col>
      <xdr:colOff>31750</xdr:colOff>
      <xdr:row>41</xdr:row>
      <xdr:rowOff>116946</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04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127123</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6813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300">
              <a:latin typeface="ＭＳ Ｐゴシック" panose="020B0600070205080204" pitchFamily="50" charset="-128"/>
              <a:ea typeface="ＭＳ Ｐゴシック" panose="020B0600070205080204" pitchFamily="50" charset="-128"/>
            </a:rPr>
            <a:t>　物件費や扶助費が増加したため、前値度に比べて</a:t>
          </a:r>
          <a:r>
            <a:rPr lang="en-US" altLang="ja-JP" sz="1300">
              <a:latin typeface="ＭＳ Ｐゴシック" panose="020B0600070205080204" pitchFamily="50" charset="-128"/>
              <a:ea typeface="ＭＳ Ｐゴシック" panose="020B0600070205080204" pitchFamily="50" charset="-128"/>
            </a:rPr>
            <a:t>4.5</a:t>
          </a:r>
          <a:r>
            <a:rPr lang="ja-JP" altLang="en-US" sz="1300">
              <a:latin typeface="ＭＳ Ｐゴシック" panose="020B0600070205080204" pitchFamily="50" charset="-128"/>
              <a:ea typeface="ＭＳ Ｐゴシック" panose="020B0600070205080204" pitchFamily="50" charset="-128"/>
            </a:rPr>
            <a:t>ポイント上昇し、</a:t>
          </a:r>
          <a:r>
            <a:rPr lang="en-US" altLang="ja-JP" sz="1300">
              <a:latin typeface="ＭＳ Ｐゴシック" panose="020B0600070205080204" pitchFamily="50" charset="-128"/>
              <a:ea typeface="ＭＳ Ｐゴシック" panose="020B0600070205080204" pitchFamily="50" charset="-128"/>
            </a:rPr>
            <a:t>93.4</a:t>
          </a:r>
          <a:r>
            <a:rPr lang="ja-JP" altLang="en-US" sz="1300">
              <a:latin typeface="ＭＳ Ｐゴシック" panose="020B0600070205080204" pitchFamily="50" charset="-128"/>
              <a:ea typeface="ＭＳ Ｐゴシック" panose="020B0600070205080204" pitchFamily="50" charset="-128"/>
            </a:rPr>
            <a:t>％と類似団体平均を</a:t>
          </a:r>
          <a:r>
            <a:rPr lang="en-US" altLang="ja-JP" sz="1300">
              <a:latin typeface="ＭＳ Ｐゴシック" panose="020B0600070205080204" pitchFamily="50" charset="-128"/>
              <a:ea typeface="ＭＳ Ｐゴシック" panose="020B0600070205080204" pitchFamily="50" charset="-128"/>
            </a:rPr>
            <a:t>4.1</a:t>
          </a:r>
          <a:r>
            <a:rPr lang="ja-JP" altLang="en-US" sz="1300">
              <a:latin typeface="ＭＳ Ｐゴシック" panose="020B0600070205080204" pitchFamily="50" charset="-128"/>
              <a:ea typeface="ＭＳ Ｐゴシック" panose="020B0600070205080204" pitchFamily="50" charset="-128"/>
            </a:rPr>
            <a:t>ポイント上回った。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財政構造の硬直化が進行して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いることから、</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今後は、自主財源の確保と歳出の経常経費削減に努め、より効率的な財政運営を図る。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171238</xdr:rowOff>
    </xdr:from>
    <xdr:to>
      <xdr:col>23</xdr:col>
      <xdr:colOff>133350</xdr:colOff>
      <xdr:row>67</xdr:row>
      <xdr:rowOff>96096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115338"/>
          <a:ext cx="0" cy="14679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86165</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858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171238</xdr:rowOff>
    </xdr:from>
    <xdr:to>
      <xdr:col>24</xdr:col>
      <xdr:colOff>12700</xdr:colOff>
      <xdr:row>58</xdr:row>
      <xdr:rowOff>171238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115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8679</xdr:rowOff>
    </xdr:from>
    <xdr:to>
      <xdr:col>23</xdr:col>
      <xdr:colOff>133350</xdr:colOff>
      <xdr:row>66</xdr:row>
      <xdr:rowOff>18204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114800" y="11152929"/>
          <a:ext cx="8382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161942</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09632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145415</xdr:rowOff>
    </xdr:from>
    <xdr:to>
      <xdr:col>23</xdr:col>
      <xdr:colOff>184150</xdr:colOff>
      <xdr:row>65</xdr:row>
      <xdr:rowOff>75565</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1118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95673</xdr:rowOff>
    </xdr:from>
    <xdr:to>
      <xdr:col>19</xdr:col>
      <xdr:colOff>133350</xdr:colOff>
      <xdr:row>65</xdr:row>
      <xdr:rowOff>8679</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3225800" y="11068473"/>
          <a:ext cx="889000" cy="84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125306</xdr:rowOff>
    </xdr:from>
    <xdr:to>
      <xdr:col>19</xdr:col>
      <xdr:colOff>184150</xdr:colOff>
      <xdr:row>65</xdr:row>
      <xdr:rowOff>55456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109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65633</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0866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9737</xdr:rowOff>
    </xdr:from>
    <xdr:to>
      <xdr:col>15</xdr:col>
      <xdr:colOff>82550</xdr:colOff>
      <xdr:row>64</xdr:row>
      <xdr:rowOff>95673</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2336800" y="10811087"/>
          <a:ext cx="889000" cy="257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101177</xdr:rowOff>
    </xdr:from>
    <xdr:to>
      <xdr:col>15</xdr:col>
      <xdr:colOff>133350</xdr:colOff>
      <xdr:row>65</xdr:row>
      <xdr:rowOff>31327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107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16104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116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9737</xdr:rowOff>
    </xdr:from>
    <xdr:to>
      <xdr:col>11</xdr:col>
      <xdr:colOff>31750</xdr:colOff>
      <xdr:row>63</xdr:row>
      <xdr:rowOff>70062</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447800" y="10811087"/>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115781</xdr:rowOff>
    </xdr:from>
    <xdr:to>
      <xdr:col>11</xdr:col>
      <xdr:colOff>82550</xdr:colOff>
      <xdr:row>64</xdr:row>
      <xdr:rowOff>45931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30708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1003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52917</xdr:rowOff>
    </xdr:from>
    <xdr:to>
      <xdr:col>7</xdr:col>
      <xdr:colOff>31750</xdr:colOff>
      <xdr:row>64</xdr:row>
      <xdr:rowOff>154517</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102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139294</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111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138854</xdr:rowOff>
    </xdr:from>
    <xdr:to>
      <xdr:col>23</xdr:col>
      <xdr:colOff>184150</xdr:colOff>
      <xdr:row>66</xdr:row>
      <xdr:rowOff>69004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128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110931</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1255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129329</xdr:rowOff>
    </xdr:from>
    <xdr:to>
      <xdr:col>19</xdr:col>
      <xdr:colOff>184150</xdr:colOff>
      <xdr:row>65</xdr:row>
      <xdr:rowOff>59479</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1102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44256</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11885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44873</xdr:rowOff>
    </xdr:from>
    <xdr:to>
      <xdr:col>15</xdr:col>
      <xdr:colOff>133350</xdr:colOff>
      <xdr:row>64</xdr:row>
      <xdr:rowOff>146473</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101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156650</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0786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130387</xdr:rowOff>
    </xdr:from>
    <xdr:to>
      <xdr:col>11</xdr:col>
      <xdr:colOff>82550</xdr:colOff>
      <xdr:row>63</xdr:row>
      <xdr:rowOff>60537</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076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70714</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052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19262</xdr:rowOff>
    </xdr:from>
    <xdr:to>
      <xdr:col>7</xdr:col>
      <xdr:colOff>31750</xdr:colOff>
      <xdr:row>63</xdr:row>
      <xdr:rowOff>120862</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082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131039</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058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[170,117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人口１人当たりの人件費・物件費等は前年度に比べ</a:t>
          </a:r>
          <a:r>
            <a:rPr kumimoji="1" lang="en-US" altLang="ja-JP" sz="1300">
              <a:latin typeface="ＭＳ Ｐゴシック" panose="020B0600070205080204" pitchFamily="50" charset="-128"/>
              <a:ea typeface="ＭＳ Ｐゴシック" panose="020B0600070205080204" pitchFamily="50" charset="-128"/>
            </a:rPr>
            <a:t>4,094</a:t>
          </a:r>
          <a:r>
            <a:rPr kumimoji="1" lang="ja-JP" altLang="en-US" sz="1300">
              <a:latin typeface="ＭＳ Ｐゴシック" panose="020B0600070205080204" pitchFamily="50" charset="-128"/>
              <a:ea typeface="ＭＳ Ｐゴシック" panose="020B0600070205080204" pitchFamily="50" charset="-128"/>
            </a:rPr>
            <a:t>円増加した。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類似団体内平均を</a:t>
          </a:r>
          <a:r>
            <a:rPr kumimoji="1" lang="en-US" altLang="ja-JP" sz="1300">
              <a:latin typeface="ＭＳ Ｐゴシック" panose="020B0600070205080204" pitchFamily="50" charset="-128"/>
              <a:ea typeface="ＭＳ Ｐゴシック" panose="020B0600070205080204" pitchFamily="50" charset="-128"/>
            </a:rPr>
            <a:t>57,043</a:t>
          </a:r>
          <a:r>
            <a:rPr kumimoji="1" lang="ja-JP" altLang="en-US" sz="1300">
              <a:latin typeface="ＭＳ Ｐゴシック" panose="020B0600070205080204" pitchFamily="50" charset="-128"/>
              <a:ea typeface="ＭＳ Ｐゴシック" panose="020B0600070205080204" pitchFamily="50" charset="-128"/>
            </a:rPr>
            <a:t>円下回っているものの埼玉県平均を</a:t>
          </a:r>
          <a:r>
            <a:rPr kumimoji="1" lang="en-US" altLang="ja-JP" sz="1300">
              <a:latin typeface="ＭＳ Ｐゴシック" panose="020B0600070205080204" pitchFamily="50" charset="-128"/>
              <a:ea typeface="ＭＳ Ｐゴシック" panose="020B0600070205080204" pitchFamily="50" charset="-128"/>
            </a:rPr>
            <a:t>38,285</a:t>
          </a:r>
          <a:r>
            <a:rPr kumimoji="1" lang="ja-JP" altLang="en-US" sz="1300">
              <a:latin typeface="ＭＳ Ｐゴシック" panose="020B0600070205080204" pitchFamily="50" charset="-128"/>
              <a:ea typeface="ＭＳ Ｐゴシック" panose="020B0600070205080204" pitchFamily="50" charset="-128"/>
            </a:rPr>
            <a:t>円上回っており、ここ数年増加している状況である。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ごみ処理施設やし尿処理施設を町単独で運営していることもあり物件費が高い状況となっている。近年の物価高騰等の影響により施設の運営管理に係る費用が上昇傾向にあることから、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経常経費の見直しを図り、物件費等の抑制に努める。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a:extLst>
            <a:ext uri="{FF2B5EF4-FFF2-40B4-BE49-F238E27FC236}">
              <a16:creationId xmlns:a16="http://schemas.microsoft.com/office/drawing/2014/main" id="{00000000-0008-0000-0300-0000C1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162612</xdr:rowOff>
    </xdr:from>
    <xdr:to>
      <xdr:col>23</xdr:col>
      <xdr:colOff>133350</xdr:colOff>
      <xdr:row>89</xdr:row>
      <xdr:rowOff>72858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953000" y="13878612"/>
          <a:ext cx="0" cy="14532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44935</xdr:rowOff>
    </xdr:from>
    <xdr:ext cx="762000" cy="259045"/>
    <xdr:sp macro="" textlink="">
      <xdr:nvSpPr>
        <xdr:cNvPr id="195" name="人件費・物件費等の状況最小値テキスト">
          <a:extLst>
            <a:ext uri="{FF2B5EF4-FFF2-40B4-BE49-F238E27FC236}">
              <a16:creationId xmlns:a16="http://schemas.microsoft.com/office/drawing/2014/main" id="{00000000-0008-0000-0300-0000C3000000}"/>
            </a:ext>
          </a:extLst>
        </xdr:cNvPr>
        <xdr:cNvSpPr txBox="1"/>
      </xdr:nvSpPr>
      <xdr:spPr>
        <a:xfrm>
          <a:off x="5041900" y="15303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72858</xdr:rowOff>
    </xdr:from>
    <xdr:to>
      <xdr:col>24</xdr:col>
      <xdr:colOff>12700</xdr:colOff>
      <xdr:row>89</xdr:row>
      <xdr:rowOff>72858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5331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77539</xdr:rowOff>
    </xdr:from>
    <xdr:ext cx="762000" cy="259045"/>
    <xdr:sp macro="" textlink="">
      <xdr:nvSpPr>
        <xdr:cNvPr id="197" name="人件費・物件費等の状況最大値テキスト">
          <a:extLst>
            <a:ext uri="{FF2B5EF4-FFF2-40B4-BE49-F238E27FC236}">
              <a16:creationId xmlns:a16="http://schemas.microsoft.com/office/drawing/2014/main" id="{00000000-0008-0000-0300-0000C5000000}"/>
            </a:ext>
          </a:extLst>
        </xdr:cNvPr>
        <xdr:cNvSpPr txBox="1"/>
      </xdr:nvSpPr>
      <xdr:spPr>
        <a:xfrm>
          <a:off x="5041900" y="13622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162612</xdr:rowOff>
    </xdr:from>
    <xdr:to>
      <xdr:col>24</xdr:col>
      <xdr:colOff>12700</xdr:colOff>
      <xdr:row>80</xdr:row>
      <xdr:rowOff>162612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387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46532</xdr:rowOff>
    </xdr:from>
    <xdr:to>
      <xdr:col>23</xdr:col>
      <xdr:colOff>133350</xdr:colOff>
      <xdr:row>81</xdr:row>
      <xdr:rowOff>51237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114800" y="13933982"/>
          <a:ext cx="838200" cy="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38059</xdr:rowOff>
    </xdr:from>
    <xdr:ext cx="762000" cy="259045"/>
    <xdr:sp macro="" textlink="">
      <xdr:nvSpPr>
        <xdr:cNvPr id="200" name="人件費・物件費等の状況平均値テキスト">
          <a:extLst>
            <a:ext uri="{FF2B5EF4-FFF2-40B4-BE49-F238E27FC236}">
              <a16:creationId xmlns:a16="http://schemas.microsoft.com/office/drawing/2014/main" id="{00000000-0008-0000-0300-0000C8000000}"/>
            </a:ext>
          </a:extLst>
        </xdr:cNvPr>
        <xdr:cNvSpPr txBox="1"/>
      </xdr:nvSpPr>
      <xdr:spPr>
        <a:xfrm>
          <a:off x="5041900" y="139255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65982</xdr:rowOff>
    </xdr:from>
    <xdr:to>
      <xdr:col>23</xdr:col>
      <xdr:colOff>184150</xdr:colOff>
      <xdr:row>81</xdr:row>
      <xdr:rowOff>167582</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902200" y="13953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34257</xdr:rowOff>
    </xdr:from>
    <xdr:to>
      <xdr:col>19</xdr:col>
      <xdr:colOff>133350</xdr:colOff>
      <xdr:row>81</xdr:row>
      <xdr:rowOff>46532</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3225800" y="13921707"/>
          <a:ext cx="889000" cy="12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29101</xdr:rowOff>
    </xdr:from>
    <xdr:to>
      <xdr:col>19</xdr:col>
      <xdr:colOff>184150</xdr:colOff>
      <xdr:row>81</xdr:row>
      <xdr:rowOff>130701</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064000" y="1391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115478</xdr:rowOff>
    </xdr:from>
    <xdr:ext cx="7366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733800" y="140029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26335</xdr:rowOff>
    </xdr:from>
    <xdr:to>
      <xdr:col>15</xdr:col>
      <xdr:colOff>82550</xdr:colOff>
      <xdr:row>81</xdr:row>
      <xdr:rowOff>34257</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2336800" y="13913785"/>
          <a:ext cx="889000" cy="7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26533</xdr:rowOff>
    </xdr:from>
    <xdr:to>
      <xdr:col>15</xdr:col>
      <xdr:colOff>133350</xdr:colOff>
      <xdr:row>81</xdr:row>
      <xdr:rowOff>128133</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3175000" y="1391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112910</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844800" y="1400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13373</xdr:rowOff>
    </xdr:from>
    <xdr:to>
      <xdr:col>11</xdr:col>
      <xdr:colOff>31750</xdr:colOff>
      <xdr:row>81</xdr:row>
      <xdr:rowOff>26335</xdr:rowOff>
    </xdr:to>
    <xdr:cxnSp macro="">
      <xdr:nvCxnSpPr>
        <xdr:cNvPr id="208" name="直線コネクタ 207">
          <a:extLst>
            <a:ext uri="{FF2B5EF4-FFF2-40B4-BE49-F238E27FC236}">
              <a16:creationId xmlns:a16="http://schemas.microsoft.com/office/drawing/2014/main" id="{00000000-0008-0000-0300-0000D0000000}"/>
            </a:ext>
          </a:extLst>
        </xdr:cNvPr>
        <xdr:cNvCxnSpPr/>
      </xdr:nvCxnSpPr>
      <xdr:spPr>
        <a:xfrm>
          <a:off x="1447800" y="13900823"/>
          <a:ext cx="889000" cy="12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16692</xdr:rowOff>
    </xdr:from>
    <xdr:to>
      <xdr:col>11</xdr:col>
      <xdr:colOff>82550</xdr:colOff>
      <xdr:row>81</xdr:row>
      <xdr:rowOff>118292</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2286000" y="1390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103069</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55800" y="13990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20146</xdr:rowOff>
    </xdr:from>
    <xdr:to>
      <xdr:col>7</xdr:col>
      <xdr:colOff>31750</xdr:colOff>
      <xdr:row>81</xdr:row>
      <xdr:rowOff>121746</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1397000" y="13907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106523</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066800" y="13993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437</xdr:rowOff>
    </xdr:from>
    <xdr:to>
      <xdr:col>23</xdr:col>
      <xdr:colOff>184150</xdr:colOff>
      <xdr:row>81</xdr:row>
      <xdr:rowOff>102037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902200" y="13887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93164</xdr:rowOff>
    </xdr:from>
    <xdr:ext cx="762000" cy="259045"/>
    <xdr:sp macro="" textlink="">
      <xdr:nvSpPr>
        <xdr:cNvPr id="219" name="人件費・物件費等の状況該当値テキスト">
          <a:extLst>
            <a:ext uri="{FF2B5EF4-FFF2-40B4-BE49-F238E27FC236}">
              <a16:creationId xmlns:a16="http://schemas.microsoft.com/office/drawing/2014/main" id="{00000000-0008-0000-0300-0000DB000000}"/>
            </a:ext>
          </a:extLst>
        </xdr:cNvPr>
        <xdr:cNvSpPr txBox="1"/>
      </xdr:nvSpPr>
      <xdr:spPr>
        <a:xfrm>
          <a:off x="5041900" y="1380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167182</xdr:rowOff>
    </xdr:from>
    <xdr:to>
      <xdr:col>19</xdr:col>
      <xdr:colOff>184150</xdr:colOff>
      <xdr:row>81</xdr:row>
      <xdr:rowOff>97332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064000" y="13883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107509</xdr:rowOff>
    </xdr:from>
    <xdr:ext cx="7366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3733800" y="136520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154907</xdr:rowOff>
    </xdr:from>
    <xdr:to>
      <xdr:col>15</xdr:col>
      <xdr:colOff>133350</xdr:colOff>
      <xdr:row>81</xdr:row>
      <xdr:rowOff>85057</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3175000" y="13870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95234</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2844800" y="13639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146985</xdr:rowOff>
    </xdr:from>
    <xdr:to>
      <xdr:col>11</xdr:col>
      <xdr:colOff>82550</xdr:colOff>
      <xdr:row>81</xdr:row>
      <xdr:rowOff>77135</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2286000" y="1386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87312</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955800" y="1363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134023</xdr:rowOff>
    </xdr:from>
    <xdr:to>
      <xdr:col>7</xdr:col>
      <xdr:colOff>31750</xdr:colOff>
      <xdr:row>81</xdr:row>
      <xdr:rowOff>64173</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1397000" y="13850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74350</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066800" y="13618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職員の給与水準については、人事院勧告等に</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基づき</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、適正化を図っている。今後も勧告に準じることを基本</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他の団体の動向等</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考慮し、適正な水準の維持に努める。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a:extLst>
            <a:ext uri="{FF2B5EF4-FFF2-40B4-BE49-F238E27FC236}">
              <a16:creationId xmlns:a16="http://schemas.microsoft.com/office/drawing/2014/main" id="{00000000-0008-0000-0300-000001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12398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7018000" y="13881100"/>
          <a:ext cx="0" cy="13903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155925</xdr:rowOff>
    </xdr:from>
    <xdr:ext cx="762000" cy="259045"/>
    <xdr:sp macro="" textlink="">
      <xdr:nvSpPr>
        <xdr:cNvPr id="259" name="給与水準   （国との比較）最小値テキスト">
          <a:extLst>
            <a:ext uri="{FF2B5EF4-FFF2-40B4-BE49-F238E27FC236}">
              <a16:creationId xmlns:a16="http://schemas.microsoft.com/office/drawing/2014/main" id="{00000000-0008-0000-0300-000003010000}"/>
            </a:ext>
          </a:extLst>
        </xdr:cNvPr>
        <xdr:cNvSpPr txBox="1"/>
      </xdr:nvSpPr>
      <xdr:spPr>
        <a:xfrm>
          <a:off x="17106900" y="1524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12398</xdr:rowOff>
    </xdr:from>
    <xdr:to>
      <xdr:col>81</xdr:col>
      <xdr:colOff>133350</xdr:colOff>
      <xdr:row>89</xdr:row>
      <xdr:rowOff>12398</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527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61" name="給与水準   （国との比較）最大値テキスト">
          <a:extLst>
            <a:ext uri="{FF2B5EF4-FFF2-40B4-BE49-F238E27FC236}">
              <a16:creationId xmlns:a16="http://schemas.microsoft.com/office/drawing/2014/main" id="{00000000-0008-0000-0300-000005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43241</xdr:rowOff>
    </xdr:from>
    <xdr:to>
      <xdr:col>81</xdr:col>
      <xdr:colOff>44450</xdr:colOff>
      <xdr:row>85</xdr:row>
      <xdr:rowOff>54732</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6179800" y="14616491"/>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77004</xdr:rowOff>
    </xdr:from>
    <xdr:ext cx="762000" cy="259045"/>
    <xdr:sp macro="" textlink="">
      <xdr:nvSpPr>
        <xdr:cNvPr id="264" name="給与水準   （国との比較）平均値テキスト">
          <a:extLst>
            <a:ext uri="{FF2B5EF4-FFF2-40B4-BE49-F238E27FC236}">
              <a16:creationId xmlns:a16="http://schemas.microsoft.com/office/drawing/2014/main" id="{00000000-0008-0000-0300-000008010000}"/>
            </a:ext>
          </a:extLst>
        </xdr:cNvPr>
        <xdr:cNvSpPr txBox="1"/>
      </xdr:nvSpPr>
      <xdr:spPr>
        <a:xfrm>
          <a:off x="17106900" y="143073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60477</xdr:rowOff>
    </xdr:from>
    <xdr:to>
      <xdr:col>81</xdr:col>
      <xdr:colOff>95250</xdr:colOff>
      <xdr:row>84</xdr:row>
      <xdr:rowOff>162077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967200" y="1446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54732</xdr:rowOff>
    </xdr:from>
    <xdr:to>
      <xdr:col>77</xdr:col>
      <xdr:colOff>44450</xdr:colOff>
      <xdr:row>85</xdr:row>
      <xdr:rowOff>54732</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5290800" y="1462798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71966</xdr:rowOff>
    </xdr:from>
    <xdr:to>
      <xdr:col>77</xdr:col>
      <xdr:colOff>95250</xdr:colOff>
      <xdr:row>85</xdr:row>
      <xdr:rowOff>2116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12293</xdr:rowOff>
    </xdr:from>
    <xdr:ext cx="7366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798800" y="14242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54732</xdr:rowOff>
    </xdr:from>
    <xdr:to>
      <xdr:col>72</xdr:col>
      <xdr:colOff>203200</xdr:colOff>
      <xdr:row>86</xdr:row>
      <xdr:rowOff>44148</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4401800" y="14627982"/>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83457</xdr:rowOff>
    </xdr:from>
    <xdr:to>
      <xdr:col>73</xdr:col>
      <xdr:colOff>44450</xdr:colOff>
      <xdr:row>85</xdr:row>
      <xdr:rowOff>13607</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5240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23784</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44148</xdr:rowOff>
    </xdr:from>
    <xdr:to>
      <xdr:col>68</xdr:col>
      <xdr:colOff>152400</xdr:colOff>
      <xdr:row>86</xdr:row>
      <xdr:rowOff>67129</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flipV="1">
          <a:off x="13512800" y="14788848"/>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71966</xdr:rowOff>
    </xdr:from>
    <xdr:to>
      <xdr:col>68</xdr:col>
      <xdr:colOff>203200</xdr:colOff>
      <xdr:row>85</xdr:row>
      <xdr:rowOff>2116</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4351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12293</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140909</xdr:rowOff>
    </xdr:from>
    <xdr:to>
      <xdr:col>64</xdr:col>
      <xdr:colOff>152400</xdr:colOff>
      <xdr:row>85</xdr:row>
      <xdr:rowOff>71059</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3462000" y="14542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81236</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4311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163891</xdr:rowOff>
    </xdr:from>
    <xdr:to>
      <xdr:col>81</xdr:col>
      <xdr:colOff>95250</xdr:colOff>
      <xdr:row>85</xdr:row>
      <xdr:rowOff>94041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967200" y="1456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135968</xdr:rowOff>
    </xdr:from>
    <xdr:ext cx="762000" cy="259045"/>
    <xdr:sp macro="" textlink="">
      <xdr:nvSpPr>
        <xdr:cNvPr id="283" name="給与水準   （国との比較）該当値テキスト">
          <a:extLst>
            <a:ext uri="{FF2B5EF4-FFF2-40B4-BE49-F238E27FC236}">
              <a16:creationId xmlns:a16="http://schemas.microsoft.com/office/drawing/2014/main" id="{00000000-0008-0000-0300-00001B010000}"/>
            </a:ext>
          </a:extLst>
        </xdr:cNvPr>
        <xdr:cNvSpPr txBox="1"/>
      </xdr:nvSpPr>
      <xdr:spPr>
        <a:xfrm>
          <a:off x="17106900" y="14537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3932</xdr:rowOff>
    </xdr:from>
    <xdr:to>
      <xdr:col>77</xdr:col>
      <xdr:colOff>95250</xdr:colOff>
      <xdr:row>85</xdr:row>
      <xdr:rowOff>105532</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129000" y="1457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90309</xdr:rowOff>
    </xdr:from>
    <xdr:ext cx="7366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98800" y="146635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3932</xdr:rowOff>
    </xdr:from>
    <xdr:to>
      <xdr:col>73</xdr:col>
      <xdr:colOff>44450</xdr:colOff>
      <xdr:row>85</xdr:row>
      <xdr:rowOff>105532</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5240000" y="1457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90309</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909800" y="14663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164798</xdr:rowOff>
    </xdr:from>
    <xdr:to>
      <xdr:col>68</xdr:col>
      <xdr:colOff>203200</xdr:colOff>
      <xdr:row>86</xdr:row>
      <xdr:rowOff>94948</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4351000" y="1473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79725</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020800" y="1482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3462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102706</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131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内平均や全国平均を下回る結果である。人口当たり職員数が低いということは、住民一人当たりの職員への負担を低く抑えることができていると考えられる一方、職員の業務量が同様団体に比較して多いとも推察でき、結果住民サービスの低下につながる可能性も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また、本町ではごみ処理施設や保育園などを単独運営しており、定員数の管理には一定の配慮が必要であると考えられる。今後も定員管理計画に基づき、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適正な職員数管理に努める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112113</xdr:rowOff>
    </xdr:from>
    <xdr:to>
      <xdr:col>81</xdr:col>
      <xdr:colOff>44450</xdr:colOff>
      <xdr:row>67</xdr:row>
      <xdr:rowOff>69286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9884763"/>
          <a:ext cx="0" cy="16716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41363</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52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69286</xdr:rowOff>
    </xdr:from>
    <xdr:to>
      <xdr:col>81</xdr:col>
      <xdr:colOff>133350</xdr:colOff>
      <xdr:row>67</xdr:row>
      <xdr:rowOff>69286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556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27040</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628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112113</xdr:rowOff>
    </xdr:from>
    <xdr:to>
      <xdr:col>81</xdr:col>
      <xdr:colOff>133350</xdr:colOff>
      <xdr:row>57</xdr:row>
      <xdr:rowOff>112113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9884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61454</xdr:rowOff>
    </xdr:from>
    <xdr:to>
      <xdr:col>81</xdr:col>
      <xdr:colOff>44450</xdr:colOff>
      <xdr:row>59</xdr:row>
      <xdr:rowOff>100330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6179800" y="10177004"/>
          <a:ext cx="838200" cy="38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100841</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387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128764</xdr:rowOff>
    </xdr:from>
    <xdr:to>
      <xdr:col>81</xdr:col>
      <xdr:colOff>95250</xdr:colOff>
      <xdr:row>61</xdr:row>
      <xdr:rowOff>58914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41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76200</xdr:rowOff>
    </xdr:from>
    <xdr:to>
      <xdr:col>77</xdr:col>
      <xdr:colOff>44450</xdr:colOff>
      <xdr:row>59</xdr:row>
      <xdr:rowOff>100330</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019175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95250</xdr:rowOff>
    </xdr:from>
    <xdr:to>
      <xdr:col>77</xdr:col>
      <xdr:colOff>95250</xdr:colOff>
      <xdr:row>61</xdr:row>
      <xdr:rowOff>25400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10177</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46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76200</xdr:rowOff>
    </xdr:from>
    <xdr:to>
      <xdr:col>72</xdr:col>
      <xdr:colOff>203200</xdr:colOff>
      <xdr:row>59</xdr:row>
      <xdr:rowOff>76200</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191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93910</xdr:rowOff>
    </xdr:from>
    <xdr:to>
      <xdr:col>73</xdr:col>
      <xdr:colOff>44450</xdr:colOff>
      <xdr:row>61</xdr:row>
      <xdr:rowOff>24060</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38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8837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46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58773</xdr:rowOff>
    </xdr:from>
    <xdr:to>
      <xdr:col>68</xdr:col>
      <xdr:colOff>152400</xdr:colOff>
      <xdr:row>59</xdr:row>
      <xdr:rowOff>76200</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174323"/>
          <a:ext cx="889000" cy="17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85866</xdr:rowOff>
    </xdr:from>
    <xdr:to>
      <xdr:col>68</xdr:col>
      <xdr:colOff>203200</xdr:colOff>
      <xdr:row>61</xdr:row>
      <xdr:rowOff>16016</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3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793</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459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118039</xdr:rowOff>
    </xdr:from>
    <xdr:to>
      <xdr:col>64</xdr:col>
      <xdr:colOff>152400</xdr:colOff>
      <xdr:row>61</xdr:row>
      <xdr:rowOff>48189</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40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32966</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49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10654</xdr:rowOff>
    </xdr:from>
    <xdr:to>
      <xdr:col>81</xdr:col>
      <xdr:colOff>95250</xdr:colOff>
      <xdr:row>59</xdr:row>
      <xdr:rowOff>112254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12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27181</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9971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49530</xdr:rowOff>
    </xdr:from>
    <xdr:to>
      <xdr:col>77</xdr:col>
      <xdr:colOff>95250</xdr:colOff>
      <xdr:row>59</xdr:row>
      <xdr:rowOff>151130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161307</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9933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25400</xdr:rowOff>
    </xdr:from>
    <xdr:to>
      <xdr:col>73</xdr:col>
      <xdr:colOff>44450</xdr:colOff>
      <xdr:row>59</xdr:row>
      <xdr:rowOff>127000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137177</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990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25400</xdr:rowOff>
    </xdr:from>
    <xdr:to>
      <xdr:col>68</xdr:col>
      <xdr:colOff>203200</xdr:colOff>
      <xdr:row>59</xdr:row>
      <xdr:rowOff>127000</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137177</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990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7973</xdr:rowOff>
    </xdr:from>
    <xdr:to>
      <xdr:col>64</xdr:col>
      <xdr:colOff>152400</xdr:colOff>
      <xdr:row>59</xdr:row>
      <xdr:rowOff>109573</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12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119750</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9892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実質公債費比率については、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元利償還金の増等により前年度に比べて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したが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類似団体平均、全国平均、埼玉県平均を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下回る状況となっている。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今後も起債対象事業の精査を行い、急激な上昇とならないよう努める。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102447</xdr:rowOff>
    </xdr:from>
    <xdr:to>
      <xdr:col>81</xdr:col>
      <xdr:colOff>44450</xdr:colOff>
      <xdr:row>45</xdr:row>
      <xdr:rowOff>162560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446097"/>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134637</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84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162560</xdr:rowOff>
    </xdr:from>
    <xdr:to>
      <xdr:col>81</xdr:col>
      <xdr:colOff>133350</xdr:colOff>
      <xdr:row>45</xdr:row>
      <xdr:rowOff>162560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87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17374</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189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102447</xdr:rowOff>
    </xdr:from>
    <xdr:to>
      <xdr:col>81</xdr:col>
      <xdr:colOff>133350</xdr:colOff>
      <xdr:row>37</xdr:row>
      <xdr:rowOff>102447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446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54610</xdr:rowOff>
    </xdr:from>
    <xdr:to>
      <xdr:col>81</xdr:col>
      <xdr:colOff>44450</xdr:colOff>
      <xdr:row>40</xdr:row>
      <xdr:rowOff>110913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179800" y="6912610"/>
          <a:ext cx="8382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37694</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6350</xdr:rowOff>
    </xdr:from>
    <xdr:to>
      <xdr:col>77</xdr:col>
      <xdr:colOff>44450</xdr:colOff>
      <xdr:row>40</xdr:row>
      <xdr:rowOff>54610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5290800" y="686435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65617</xdr:rowOff>
    </xdr:from>
    <xdr:to>
      <xdr:col>77</xdr:col>
      <xdr:colOff>95250</xdr:colOff>
      <xdr:row>41</xdr:row>
      <xdr:rowOff>167217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151994</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6350</xdr:rowOff>
    </xdr:from>
    <xdr:to>
      <xdr:col>72</xdr:col>
      <xdr:colOff>203200</xdr:colOff>
      <xdr:row>40</xdr:row>
      <xdr:rowOff>38523</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4401800" y="686435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168081</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38523</xdr:rowOff>
    </xdr:from>
    <xdr:to>
      <xdr:col>68</xdr:col>
      <xdr:colOff>152400</xdr:colOff>
      <xdr:row>40</xdr:row>
      <xdr:rowOff>94827</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flipV="1">
          <a:off x="13512800" y="6896523"/>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81704</xdr:rowOff>
    </xdr:from>
    <xdr:to>
      <xdr:col>68</xdr:col>
      <xdr:colOff>203200</xdr:colOff>
      <xdr:row>42</xdr:row>
      <xdr:rowOff>11854</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168081</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170180</xdr:rowOff>
    </xdr:from>
    <xdr:to>
      <xdr:col>64</xdr:col>
      <xdr:colOff>152400</xdr:colOff>
      <xdr:row>42</xdr:row>
      <xdr:rowOff>100330</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85107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60113</xdr:rowOff>
    </xdr:from>
    <xdr:to>
      <xdr:col>81</xdr:col>
      <xdr:colOff>95250</xdr:colOff>
      <xdr:row>40</xdr:row>
      <xdr:rowOff>161713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691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76640</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6763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3810</xdr:rowOff>
    </xdr:from>
    <xdr:to>
      <xdr:col>77</xdr:col>
      <xdr:colOff>95250</xdr:colOff>
      <xdr:row>40</xdr:row>
      <xdr:rowOff>105410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115587</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6630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127000</xdr:rowOff>
    </xdr:from>
    <xdr:to>
      <xdr:col>73</xdr:col>
      <xdr:colOff>44450</xdr:colOff>
      <xdr:row>40</xdr:row>
      <xdr:rowOff>57150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67327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159173</xdr:rowOff>
    </xdr:from>
    <xdr:to>
      <xdr:col>68</xdr:col>
      <xdr:colOff>203200</xdr:colOff>
      <xdr:row>40</xdr:row>
      <xdr:rowOff>89323</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684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99500</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661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44027</xdr:rowOff>
    </xdr:from>
    <xdr:to>
      <xdr:col>64</xdr:col>
      <xdr:colOff>152400</xdr:colOff>
      <xdr:row>40</xdr:row>
      <xdr:rowOff>145627</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690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155804</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667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将来負担比率については、</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地方債の現在高</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は減少したが</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、公営企業債等繰入見込額</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及び一部事務組合が起こした地方債の負担見込額等が増加し、</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充当可能基金</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等が減少したことから</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に比べ</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18.9</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上昇</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大規模事業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等の実施により、将来負担額が増加することが考えられるため、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交付税措置のある地方債の活用及び発行額を管理し、財政調整基金等を継続的に積み立て、</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将来負担比率の低減に努める。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37132</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13214"/>
          <a:ext cx="0" cy="16672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9209</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952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37132</xdr:rowOff>
    </xdr:from>
    <xdr:to>
      <xdr:col>81</xdr:col>
      <xdr:colOff>133350</xdr:colOff>
      <xdr:row>23</xdr:row>
      <xdr:rowOff>37132</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9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106196</xdr:rowOff>
    </xdr:from>
    <xdr:to>
      <xdr:col>81</xdr:col>
      <xdr:colOff>44450</xdr:colOff>
      <xdr:row>14</xdr:row>
      <xdr:rowOff>151916</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6179800" y="2335046"/>
          <a:ext cx="8382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52" name="将来負担の状況平均値テキスト">
          <a:extLst>
            <a:ext uri="{FF2B5EF4-FFF2-40B4-BE49-F238E27FC236}">
              <a16:creationId xmlns:a16="http://schemas.microsoft.com/office/drawing/2014/main" id="{00000000-0008-0000-0300-0000C4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13</xdr:row>
      <xdr:rowOff>111941</xdr:rowOff>
    </xdr:from>
    <xdr:to>
      <xdr:col>68</xdr:col>
      <xdr:colOff>152400</xdr:colOff>
      <xdr:row>15</xdr:row>
      <xdr:rowOff>81582</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flipV="1">
          <a:off x="13512800" y="2340791"/>
          <a:ext cx="889000" cy="31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17236</xdr:rowOff>
    </xdr:from>
    <xdr:to>
      <xdr:col>64</xdr:col>
      <xdr:colOff>152400</xdr:colOff>
      <xdr:row>14</xdr:row>
      <xdr:rowOff>118836</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41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129013</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186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101116</xdr:rowOff>
    </xdr:from>
    <xdr:to>
      <xdr:col>81</xdr:col>
      <xdr:colOff>95250</xdr:colOff>
      <xdr:row>15</xdr:row>
      <xdr:rowOff>31266</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967200" y="250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73193</xdr:rowOff>
    </xdr:from>
    <xdr:ext cx="762000" cy="259045"/>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7106900" y="247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55396</xdr:rowOff>
    </xdr:from>
    <xdr:to>
      <xdr:col>77</xdr:col>
      <xdr:colOff>95250</xdr:colOff>
      <xdr:row>13</xdr:row>
      <xdr:rowOff>156996</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129000" y="228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141773</xdr:rowOff>
    </xdr:from>
    <xdr:ext cx="7366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798800" y="23706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61141</xdr:rowOff>
    </xdr:from>
    <xdr:to>
      <xdr:col>68</xdr:col>
      <xdr:colOff>203200</xdr:colOff>
      <xdr:row>13</xdr:row>
      <xdr:rowOff>162741</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4351000" y="228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147518</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020800" y="2376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30782</xdr:rowOff>
    </xdr:from>
    <xdr:to>
      <xdr:col>64</xdr:col>
      <xdr:colOff>152400</xdr:colOff>
      <xdr:row>15</xdr:row>
      <xdr:rowOff>132382</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3462000" y="260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117159</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3131800" y="2688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埼玉県川島町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18,671
18,186
41.63
9,461,777
8,841,199
547,521
5,514,039
5,316,366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20.8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人件費に係る経常収支比率は前年度に比べ</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の上昇となっている。主な要因は、会計年度任用職員（パート）に係る報酬の増加及び勤勉手当の支給が開始されたことなどによるものである。しかし、類似団体内、全国、埼玉県平均を下回っている状況となってい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今後も、適正な人事管理等を行い、人件費の抑制に努める。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165100</xdr:rowOff>
    </xdr:from>
    <xdr:to>
      <xdr:col>24</xdr:col>
      <xdr:colOff>25400</xdr:colOff>
      <xdr:row>42</xdr:row>
      <xdr:rowOff>39915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51500"/>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11992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21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39915</xdr:rowOff>
    </xdr:from>
    <xdr:to>
      <xdr:col>24</xdr:col>
      <xdr:colOff>114300</xdr:colOff>
      <xdr:row>42</xdr:row>
      <xdr:rowOff>39915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4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80027</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165100</xdr:rowOff>
    </xdr:from>
    <xdr:to>
      <xdr:col>24</xdr:col>
      <xdr:colOff>114300</xdr:colOff>
      <xdr:row>32</xdr:row>
      <xdr:rowOff>165100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64407</xdr:rowOff>
    </xdr:from>
    <xdr:to>
      <xdr:col>24</xdr:col>
      <xdr:colOff>25400</xdr:colOff>
      <xdr:row>35</xdr:row>
      <xdr:rowOff>129722</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065157"/>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108149</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28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136072</xdr:rowOff>
    </xdr:from>
    <xdr:to>
      <xdr:col>24</xdr:col>
      <xdr:colOff>76200</xdr:colOff>
      <xdr:row>37</xdr:row>
      <xdr:rowOff>66222</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3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42636</xdr:rowOff>
    </xdr:from>
    <xdr:to>
      <xdr:col>19</xdr:col>
      <xdr:colOff>187325</xdr:colOff>
      <xdr:row>35</xdr:row>
      <xdr:rowOff>64407</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043386"/>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27214</xdr:rowOff>
    </xdr:from>
    <xdr:to>
      <xdr:col>20</xdr:col>
      <xdr:colOff>38100</xdr:colOff>
      <xdr:row>36</xdr:row>
      <xdr:rowOff>128814</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113591</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285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116114</xdr:rowOff>
    </xdr:from>
    <xdr:to>
      <xdr:col>15</xdr:col>
      <xdr:colOff>98425</xdr:colOff>
      <xdr:row>35</xdr:row>
      <xdr:rowOff>42636</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5945414"/>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5443</xdr:rowOff>
    </xdr:from>
    <xdr:to>
      <xdr:col>15</xdr:col>
      <xdr:colOff>149225</xdr:colOff>
      <xdr:row>36</xdr:row>
      <xdr:rowOff>107043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91820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26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105228</xdr:rowOff>
    </xdr:from>
    <xdr:to>
      <xdr:col>11</xdr:col>
      <xdr:colOff>9525</xdr:colOff>
      <xdr:row>34</xdr:row>
      <xdr:rowOff>116114</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5934528"/>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122464</xdr:rowOff>
    </xdr:from>
    <xdr:to>
      <xdr:col>11</xdr:col>
      <xdr:colOff>60325</xdr:colOff>
      <xdr:row>36</xdr:row>
      <xdr:rowOff>52614</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37391</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20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111578</xdr:rowOff>
    </xdr:from>
    <xdr:to>
      <xdr:col>6</xdr:col>
      <xdr:colOff>171450</xdr:colOff>
      <xdr:row>36</xdr:row>
      <xdr:rowOff>41728</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1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26505</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9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78922</xdr:rowOff>
    </xdr:from>
    <xdr:to>
      <xdr:col>24</xdr:col>
      <xdr:colOff>76200</xdr:colOff>
      <xdr:row>36</xdr:row>
      <xdr:rowOff>9072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07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95449</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92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13607</xdr:rowOff>
    </xdr:from>
    <xdr:to>
      <xdr:col>20</xdr:col>
      <xdr:colOff>38100</xdr:colOff>
      <xdr:row>35</xdr:row>
      <xdr:rowOff>115207</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01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125384</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783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163286</xdr:rowOff>
    </xdr:from>
    <xdr:to>
      <xdr:col>15</xdr:col>
      <xdr:colOff>149225</xdr:colOff>
      <xdr:row>35</xdr:row>
      <xdr:rowOff>93436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599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103613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761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65314</xdr:rowOff>
    </xdr:from>
    <xdr:to>
      <xdr:col>11</xdr:col>
      <xdr:colOff>60325</xdr:colOff>
      <xdr:row>34</xdr:row>
      <xdr:rowOff>166914</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589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5641</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663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54428</xdr:rowOff>
    </xdr:from>
    <xdr:to>
      <xdr:col>6</xdr:col>
      <xdr:colOff>171450</xdr:colOff>
      <xdr:row>34</xdr:row>
      <xdr:rowOff>156028</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88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166205</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65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物件費に係る経常収支比率は前年度に比べ</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ポイントの上昇し、類似団体内平均を上回っている状況である。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今後も物価高騰などの影響に伴い、公共施設に係る委託料等の増加が見込まれることから、委託内容の見直し等を行い、経常経的な物件費の抑制に努める。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113284</xdr:rowOff>
    </xdr:from>
    <xdr:to>
      <xdr:col>82</xdr:col>
      <xdr:colOff>107950</xdr:colOff>
      <xdr:row>21</xdr:row>
      <xdr:rowOff>5842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170684"/>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149369</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7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5842</xdr:rowOff>
    </xdr:from>
    <xdr:to>
      <xdr:col>82</xdr:col>
      <xdr:colOff>196850</xdr:colOff>
      <xdr:row>21</xdr:row>
      <xdr:rowOff>5842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0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28211</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1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113284</xdr:rowOff>
    </xdr:from>
    <xdr:to>
      <xdr:col>82</xdr:col>
      <xdr:colOff>196850</xdr:colOff>
      <xdr:row>12</xdr:row>
      <xdr:rowOff>113284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170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154432</xdr:rowOff>
    </xdr:from>
    <xdr:to>
      <xdr:col>82</xdr:col>
      <xdr:colOff>107950</xdr:colOff>
      <xdr:row>19</xdr:row>
      <xdr:rowOff>138430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240532"/>
          <a:ext cx="8382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149877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550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136144</xdr:rowOff>
    </xdr:from>
    <xdr:to>
      <xdr:col>78</xdr:col>
      <xdr:colOff>69850</xdr:colOff>
      <xdr:row>18</xdr:row>
      <xdr:rowOff>154432</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22224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87630</xdr:rowOff>
    </xdr:from>
    <xdr:to>
      <xdr:col>78</xdr:col>
      <xdr:colOff>120650</xdr:colOff>
      <xdr:row>16</xdr:row>
      <xdr:rowOff>17780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27957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428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106426</xdr:rowOff>
    </xdr:from>
    <xdr:to>
      <xdr:col>73</xdr:col>
      <xdr:colOff>180975</xdr:colOff>
      <xdr:row>18</xdr:row>
      <xdr:rowOff>136144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021076"/>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96774</xdr:rowOff>
    </xdr:from>
    <xdr:to>
      <xdr:col>74</xdr:col>
      <xdr:colOff>31750</xdr:colOff>
      <xdr:row>16</xdr:row>
      <xdr:rowOff>26924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37101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37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24130</xdr:rowOff>
    </xdr:from>
    <xdr:to>
      <xdr:col>69</xdr:col>
      <xdr:colOff>92075</xdr:colOff>
      <xdr:row>17</xdr:row>
      <xdr:rowOff>106426</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93878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158496</xdr:rowOff>
    </xdr:from>
    <xdr:to>
      <xdr:col>69</xdr:col>
      <xdr:colOff>142875</xdr:colOff>
      <xdr:row>15</xdr:row>
      <xdr:rowOff>88646</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55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98823</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327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5334</xdr:rowOff>
    </xdr:from>
    <xdr:to>
      <xdr:col>65</xdr:col>
      <xdr:colOff>53975</xdr:colOff>
      <xdr:row>15</xdr:row>
      <xdr:rowOff>106934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57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117111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34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87630</xdr:rowOff>
    </xdr:from>
    <xdr:to>
      <xdr:col>82</xdr:col>
      <xdr:colOff>158750</xdr:colOff>
      <xdr:row>20</xdr:row>
      <xdr:rowOff>17780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34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59707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31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103632</xdr:rowOff>
    </xdr:from>
    <xdr:to>
      <xdr:col>78</xdr:col>
      <xdr:colOff>120650</xdr:colOff>
      <xdr:row>19</xdr:row>
      <xdr:rowOff>33782</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189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18559</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276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85344</xdr:rowOff>
    </xdr:from>
    <xdr:to>
      <xdr:col>74</xdr:col>
      <xdr:colOff>31750</xdr:colOff>
      <xdr:row>19</xdr:row>
      <xdr:rowOff>15494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17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271</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257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55626</xdr:rowOff>
    </xdr:from>
    <xdr:to>
      <xdr:col>69</xdr:col>
      <xdr:colOff>142875</xdr:colOff>
      <xdr:row>17</xdr:row>
      <xdr:rowOff>157226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97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142003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05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59707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扶助費に係る経常収支比率は前年度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上昇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おり、子ども・子育て支援制度に係る施設型給付や障害者自立支援事業が増加したことなどが主な要因となっている。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今後も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社会状況等から扶助費の増加が見込まれるため、引き続き、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町</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単独</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の見直しや各種給付の適正な支出を行うことで抑制に努める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mn-lt"/>
              <a:ea typeface="+mn-ea"/>
              <a:cs typeface="+mn-cs"/>
            </a:rPr>
            <a:t>　</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78015</xdr:rowOff>
    </xdr:from>
    <xdr:to>
      <xdr:col>24</xdr:col>
      <xdr:colOff>25400</xdr:colOff>
      <xdr:row>60</xdr:row>
      <xdr:rowOff>132443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8993415"/>
          <a:ext cx="0" cy="1426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164392</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736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78015</xdr:rowOff>
    </xdr:from>
    <xdr:to>
      <xdr:col>24</xdr:col>
      <xdr:colOff>114300</xdr:colOff>
      <xdr:row>52</xdr:row>
      <xdr:rowOff>78015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899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61685</xdr:rowOff>
    </xdr:from>
    <xdr:to>
      <xdr:col>24</xdr:col>
      <xdr:colOff>25400</xdr:colOff>
      <xdr:row>55</xdr:row>
      <xdr:rowOff>42635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319985"/>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146249</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404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29028</xdr:rowOff>
    </xdr:from>
    <xdr:to>
      <xdr:col>19</xdr:col>
      <xdr:colOff>187325</xdr:colOff>
      <xdr:row>54</xdr:row>
      <xdr:rowOff>61685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2873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141515</xdr:rowOff>
    </xdr:from>
    <xdr:to>
      <xdr:col>20</xdr:col>
      <xdr:colOff>38100</xdr:colOff>
      <xdr:row>55</xdr:row>
      <xdr:rowOff>71665</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56442</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86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146050</xdr:rowOff>
    </xdr:from>
    <xdr:to>
      <xdr:col>15</xdr:col>
      <xdr:colOff>98425</xdr:colOff>
      <xdr:row>54</xdr:row>
      <xdr:rowOff>29028</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232900"/>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97972</xdr:rowOff>
    </xdr:from>
    <xdr:to>
      <xdr:col>15</xdr:col>
      <xdr:colOff>149225</xdr:colOff>
      <xdr:row>55</xdr:row>
      <xdr:rowOff>28122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35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12899</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442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146050</xdr:rowOff>
    </xdr:from>
    <xdr:to>
      <xdr:col>11</xdr:col>
      <xdr:colOff>9525</xdr:colOff>
      <xdr:row>54</xdr:row>
      <xdr:rowOff>18143</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2329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54428</xdr:rowOff>
    </xdr:from>
    <xdr:to>
      <xdr:col>11</xdr:col>
      <xdr:colOff>60325</xdr:colOff>
      <xdr:row>54</xdr:row>
      <xdr:rowOff>156028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31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140805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399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160565</xdr:rowOff>
    </xdr:from>
    <xdr:to>
      <xdr:col>6</xdr:col>
      <xdr:colOff>171450</xdr:colOff>
      <xdr:row>54</xdr:row>
      <xdr:rowOff>90715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24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75492</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333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163285</xdr:rowOff>
    </xdr:from>
    <xdr:to>
      <xdr:col>24</xdr:col>
      <xdr:colOff>76200</xdr:colOff>
      <xdr:row>55</xdr:row>
      <xdr:rowOff>93435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4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8362</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10885</xdr:rowOff>
    </xdr:from>
    <xdr:to>
      <xdr:col>20</xdr:col>
      <xdr:colOff>38100</xdr:colOff>
      <xdr:row>54</xdr:row>
      <xdr:rowOff>112485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122662</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038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149678</xdr:rowOff>
    </xdr:from>
    <xdr:to>
      <xdr:col>15</xdr:col>
      <xdr:colOff>149225</xdr:colOff>
      <xdr:row>54</xdr:row>
      <xdr:rowOff>79828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90005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95250</xdr:rowOff>
    </xdr:from>
    <xdr:to>
      <xdr:col>11</xdr:col>
      <xdr:colOff>60325</xdr:colOff>
      <xdr:row>54</xdr:row>
      <xdr:rowOff>25400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138793</xdr:rowOff>
    </xdr:from>
    <xdr:to>
      <xdr:col>6</xdr:col>
      <xdr:colOff>171450</xdr:colOff>
      <xdr:row>54</xdr:row>
      <xdr:rowOff>68943</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22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79120</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8994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その他に係る経常収支比率は、前年度に比べ</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ポイント上昇となった。前年度までは類似団体内平均を下回っていたが、上回る状況となった。</a:t>
          </a:r>
        </a:p>
        <a:p>
          <a:r>
            <a:rPr kumimoji="1" lang="ja-JP" altLang="en-US" sz="1300">
              <a:latin typeface="ＭＳ Ｐゴシック" panose="020B0600070205080204" pitchFamily="50" charset="-128"/>
              <a:ea typeface="ＭＳ Ｐゴシック" panose="020B0600070205080204" pitchFamily="50" charset="-128"/>
            </a:rPr>
            <a:t>　主な要因は、繰出金の増加であり、介護保険特別会計繰出金や後期高齢者医療特別会計繰出金が増加したことによるものである。引き続き、動向を注視し、一般会計の負担が大きくならないよう各会計の財源確保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152400</xdr:rowOff>
    </xdr:from>
    <xdr:to>
      <xdr:col>82</xdr:col>
      <xdr:colOff>107950</xdr:colOff>
      <xdr:row>62</xdr:row>
      <xdr:rowOff>12700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67800"/>
          <a:ext cx="0" cy="1574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67327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1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152400</xdr:rowOff>
    </xdr:from>
    <xdr:to>
      <xdr:col>82</xdr:col>
      <xdr:colOff>196850</xdr:colOff>
      <xdr:row>52</xdr:row>
      <xdr:rowOff>152400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6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25400</xdr:rowOff>
    </xdr:from>
    <xdr:to>
      <xdr:col>82</xdr:col>
      <xdr:colOff>107950</xdr:colOff>
      <xdr:row>58</xdr:row>
      <xdr:rowOff>88900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9695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86377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8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69850</xdr:rowOff>
    </xdr:from>
    <xdr:to>
      <xdr:col>82</xdr:col>
      <xdr:colOff>158750</xdr:colOff>
      <xdr:row>58</xdr:row>
      <xdr:rowOff>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4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107950</xdr:rowOff>
    </xdr:from>
    <xdr:to>
      <xdr:col>78</xdr:col>
      <xdr:colOff>69850</xdr:colOff>
      <xdr:row>58</xdr:row>
      <xdr:rowOff>25400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8806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63500</xdr:rowOff>
    </xdr:from>
    <xdr:to>
      <xdr:col>78</xdr:col>
      <xdr:colOff>120650</xdr:colOff>
      <xdr:row>58</xdr:row>
      <xdr:rowOff>165100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149877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1009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69850</xdr:rowOff>
    </xdr:from>
    <xdr:to>
      <xdr:col>73</xdr:col>
      <xdr:colOff>180975</xdr:colOff>
      <xdr:row>57</xdr:row>
      <xdr:rowOff>107950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842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124477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44450</xdr:rowOff>
    </xdr:from>
    <xdr:to>
      <xdr:col>69</xdr:col>
      <xdr:colOff>92075</xdr:colOff>
      <xdr:row>57</xdr:row>
      <xdr:rowOff>69850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8171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38100</xdr:rowOff>
    </xdr:from>
    <xdr:to>
      <xdr:col>69</xdr:col>
      <xdr:colOff>142875</xdr:colOff>
      <xdr:row>58</xdr:row>
      <xdr:rowOff>139700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124477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101600</xdr:rowOff>
    </xdr:from>
    <xdr:to>
      <xdr:col>65</xdr:col>
      <xdr:colOff>53975</xdr:colOff>
      <xdr:row>59</xdr:row>
      <xdr:rowOff>31750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16527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10177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146050</xdr:rowOff>
    </xdr:from>
    <xdr:to>
      <xdr:col>78</xdr:col>
      <xdr:colOff>120650</xdr:colOff>
      <xdr:row>58</xdr:row>
      <xdr:rowOff>76200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86377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57150</xdr:rowOff>
    </xdr:from>
    <xdr:to>
      <xdr:col>74</xdr:col>
      <xdr:colOff>31750</xdr:colOff>
      <xdr:row>57</xdr:row>
      <xdr:rowOff>158750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168927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19050</xdr:rowOff>
    </xdr:from>
    <xdr:to>
      <xdr:col>69</xdr:col>
      <xdr:colOff>142875</xdr:colOff>
      <xdr:row>57</xdr:row>
      <xdr:rowOff>120650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130827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165100</xdr:rowOff>
    </xdr:from>
    <xdr:to>
      <xdr:col>65</xdr:col>
      <xdr:colOff>53975</xdr:colOff>
      <xdr:row>57</xdr:row>
      <xdr:rowOff>95250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105427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補助費等に係る経常収支比率は、前年度に比べ</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ポイント上昇し、類似団体内平均を上回る状況となっている。</a:t>
          </a:r>
        </a:p>
        <a:p>
          <a:r>
            <a:rPr kumimoji="1" lang="ja-JP" altLang="en-US" sz="1300">
              <a:latin typeface="ＭＳ Ｐゴシック" panose="020B0600070205080204" pitchFamily="50" charset="-128"/>
              <a:ea typeface="ＭＳ Ｐゴシック" panose="020B0600070205080204" pitchFamily="50" charset="-128"/>
            </a:rPr>
            <a:t>　主な要因は、一部事務組合への負担金が増加したことなどによるものである。</a:t>
          </a:r>
        </a:p>
        <a:p>
          <a:r>
            <a:rPr kumimoji="1" lang="ja-JP" altLang="en-US" sz="1300">
              <a:latin typeface="ＭＳ Ｐゴシック" panose="020B0600070205080204" pitchFamily="50" charset="-128"/>
              <a:ea typeface="ＭＳ Ｐゴシック" panose="020B0600070205080204" pitchFamily="50" charset="-128"/>
            </a:rPr>
            <a:t>　今後も定期的に補助金の見直し等を行うことで、適正化を図っていく。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64135</xdr:rowOff>
    </xdr:from>
    <xdr:to>
      <xdr:col>82</xdr:col>
      <xdr:colOff>107950</xdr:colOff>
      <xdr:row>40</xdr:row>
      <xdr:rowOff>18415</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721985"/>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161942</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6848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18415</xdr:rowOff>
    </xdr:from>
    <xdr:to>
      <xdr:col>82</xdr:col>
      <xdr:colOff>196850</xdr:colOff>
      <xdr:row>40</xdr:row>
      <xdr:rowOff>18415</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6876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150512</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465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64135</xdr:rowOff>
    </xdr:from>
    <xdr:to>
      <xdr:col>82</xdr:col>
      <xdr:colOff>196850</xdr:colOff>
      <xdr:row>33</xdr:row>
      <xdr:rowOff>64135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72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41275</xdr:rowOff>
    </xdr:from>
    <xdr:to>
      <xdr:col>82</xdr:col>
      <xdr:colOff>107950</xdr:colOff>
      <xdr:row>36</xdr:row>
      <xdr:rowOff>69850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621347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144162</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5973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127635</xdr:rowOff>
    </xdr:from>
    <xdr:to>
      <xdr:col>82</xdr:col>
      <xdr:colOff>158750</xdr:colOff>
      <xdr:row>36</xdr:row>
      <xdr:rowOff>57785</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1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149860</xdr:rowOff>
    </xdr:from>
    <xdr:to>
      <xdr:col>78</xdr:col>
      <xdr:colOff>69850</xdr:colOff>
      <xdr:row>36</xdr:row>
      <xdr:rowOff>41275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615061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93345</xdr:rowOff>
    </xdr:from>
    <xdr:to>
      <xdr:col>78</xdr:col>
      <xdr:colOff>120650</xdr:colOff>
      <xdr:row>36</xdr:row>
      <xdr:rowOff>23495</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09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33672</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5862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75565</xdr:rowOff>
    </xdr:from>
    <xdr:to>
      <xdr:col>73</xdr:col>
      <xdr:colOff>180975</xdr:colOff>
      <xdr:row>35</xdr:row>
      <xdr:rowOff>149860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607631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64770</xdr:rowOff>
    </xdr:from>
    <xdr:to>
      <xdr:col>74</xdr:col>
      <xdr:colOff>31750</xdr:colOff>
      <xdr:row>35</xdr:row>
      <xdr:rowOff>166370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5097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75565</xdr:rowOff>
    </xdr:from>
    <xdr:to>
      <xdr:col>69</xdr:col>
      <xdr:colOff>92075</xdr:colOff>
      <xdr:row>35</xdr:row>
      <xdr:rowOff>155575</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6076315"/>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1905</xdr:rowOff>
    </xdr:from>
    <xdr:to>
      <xdr:col>69</xdr:col>
      <xdr:colOff>142875</xdr:colOff>
      <xdr:row>35</xdr:row>
      <xdr:rowOff>103505</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002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113682</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577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64770</xdr:rowOff>
    </xdr:from>
    <xdr:to>
      <xdr:col>65</xdr:col>
      <xdr:colOff>53975</xdr:colOff>
      <xdr:row>35</xdr:row>
      <xdr:rowOff>166370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5097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19050</xdr:rowOff>
    </xdr:from>
    <xdr:to>
      <xdr:col>82</xdr:col>
      <xdr:colOff>158750</xdr:colOff>
      <xdr:row>36</xdr:row>
      <xdr:rowOff>120650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19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162577</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16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161925</xdr:rowOff>
    </xdr:from>
    <xdr:to>
      <xdr:col>78</xdr:col>
      <xdr:colOff>120650</xdr:colOff>
      <xdr:row>36</xdr:row>
      <xdr:rowOff>92075</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16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76852</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6249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99060</xdr:rowOff>
    </xdr:from>
    <xdr:to>
      <xdr:col>74</xdr:col>
      <xdr:colOff>31750</xdr:colOff>
      <xdr:row>36</xdr:row>
      <xdr:rowOff>29210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09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13987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6186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24765</xdr:rowOff>
    </xdr:from>
    <xdr:to>
      <xdr:col>69</xdr:col>
      <xdr:colOff>142875</xdr:colOff>
      <xdr:row>35</xdr:row>
      <xdr:rowOff>126365</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02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111142</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111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104775</xdr:rowOff>
    </xdr:from>
    <xdr:to>
      <xdr:col>65</xdr:col>
      <xdr:colOff>53975</xdr:colOff>
      <xdr:row>36</xdr:row>
      <xdr:rowOff>34925</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10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19702</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191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公債費に係る経常収支比率は前年度に比べ</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ポイントの低下となっており、ここ数年と同様類似団体内平均を下回っている。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起債対象事業の精査により、償還が多額とならないようにしており、今後も適正な水準の維持を図る。</a:t>
          </a: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104139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663424"/>
          <a:ext cx="0" cy="1156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53848</xdr:rowOff>
    </xdr:from>
    <xdr:to>
      <xdr:col>24</xdr:col>
      <xdr:colOff>25400</xdr:colOff>
      <xdr:row>76</xdr:row>
      <xdr:rowOff>62992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987800" y="1308404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107714</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1379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135637</xdr:rowOff>
    </xdr:from>
    <xdr:to>
      <xdr:col>24</xdr:col>
      <xdr:colOff>76200</xdr:colOff>
      <xdr:row>77</xdr:row>
      <xdr:rowOff>65787</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62992</xdr:rowOff>
    </xdr:from>
    <xdr:to>
      <xdr:col>19</xdr:col>
      <xdr:colOff>187325</xdr:colOff>
      <xdr:row>76</xdr:row>
      <xdr:rowOff>81280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098800" y="1309319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163068</xdr:rowOff>
    </xdr:from>
    <xdr:to>
      <xdr:col>20</xdr:col>
      <xdr:colOff>38100</xdr:colOff>
      <xdr:row>77</xdr:row>
      <xdr:rowOff>93218</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77995</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3279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26415</xdr:rowOff>
    </xdr:from>
    <xdr:to>
      <xdr:col>15</xdr:col>
      <xdr:colOff>98425</xdr:colOff>
      <xdr:row>76</xdr:row>
      <xdr:rowOff>81280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2209800" y="13056615"/>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19050</xdr:rowOff>
    </xdr:from>
    <xdr:to>
      <xdr:col>15</xdr:col>
      <xdr:colOff>149225</xdr:colOff>
      <xdr:row>77</xdr:row>
      <xdr:rowOff>120650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105427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26415</xdr:rowOff>
    </xdr:from>
    <xdr:to>
      <xdr:col>11</xdr:col>
      <xdr:colOff>9525</xdr:colOff>
      <xdr:row>76</xdr:row>
      <xdr:rowOff>67563</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1320800" y="13056615"/>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158496</xdr:rowOff>
    </xdr:from>
    <xdr:to>
      <xdr:col>11</xdr:col>
      <xdr:colOff>60325</xdr:colOff>
      <xdr:row>77</xdr:row>
      <xdr:rowOff>88646</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73423</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60198</xdr:rowOff>
    </xdr:from>
    <xdr:to>
      <xdr:col>6</xdr:col>
      <xdr:colOff>171450</xdr:colOff>
      <xdr:row>77</xdr:row>
      <xdr:rowOff>161798</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261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146575</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334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3048</xdr:rowOff>
    </xdr:from>
    <xdr:to>
      <xdr:col>24</xdr:col>
      <xdr:colOff>76200</xdr:colOff>
      <xdr:row>76</xdr:row>
      <xdr:rowOff>104648</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0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19575</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2878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12192</xdr:rowOff>
    </xdr:from>
    <xdr:to>
      <xdr:col>20</xdr:col>
      <xdr:colOff>38100</xdr:colOff>
      <xdr:row>76</xdr:row>
      <xdr:rowOff>113792</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123969</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2811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30480</xdr:rowOff>
    </xdr:from>
    <xdr:to>
      <xdr:col>15</xdr:col>
      <xdr:colOff>149225</xdr:colOff>
      <xdr:row>76</xdr:row>
      <xdr:rowOff>132080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142257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147065</xdr:rowOff>
    </xdr:from>
    <xdr:to>
      <xdr:col>11</xdr:col>
      <xdr:colOff>60325</xdr:colOff>
      <xdr:row>76</xdr:row>
      <xdr:rowOff>77215</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87393</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277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16763</xdr:rowOff>
    </xdr:from>
    <xdr:to>
      <xdr:col>6</xdr:col>
      <xdr:colOff>171450</xdr:colOff>
      <xdr:row>76</xdr:row>
      <xdr:rowOff>118363</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128541</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281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公債費以外に係る経常収支比率は、前年度に比べ</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ポイント上昇し、ここ数年類似団体内平均を上回る状況が続いている。</a:t>
          </a:r>
        </a:p>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、社会保障関係経費の増加に伴う扶助費の増、公共施設の維持管理経費の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などが見込まれるが、事務事業の見直しや内容の精査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、経常的経費の抑制に努める。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133858</xdr:rowOff>
    </xdr:from>
    <xdr:to>
      <xdr:col>82</xdr:col>
      <xdr:colOff>107950</xdr:colOff>
      <xdr:row>80</xdr:row>
      <xdr:rowOff>104139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649708"/>
          <a:ext cx="0" cy="117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48785</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39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133858</xdr:rowOff>
    </xdr:from>
    <xdr:to>
      <xdr:col>82</xdr:col>
      <xdr:colOff>196850</xdr:colOff>
      <xdr:row>73</xdr:row>
      <xdr:rowOff>133858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64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26415</xdr:rowOff>
    </xdr:from>
    <xdr:to>
      <xdr:col>82</xdr:col>
      <xdr:colOff>107950</xdr:colOff>
      <xdr:row>79</xdr:row>
      <xdr:rowOff>69850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399515"/>
          <a:ext cx="838200" cy="214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58438</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088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41911</xdr:rowOff>
    </xdr:from>
    <xdr:to>
      <xdr:col>82</xdr:col>
      <xdr:colOff>158750</xdr:colOff>
      <xdr:row>77</xdr:row>
      <xdr:rowOff>143511</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83565</xdr:rowOff>
    </xdr:from>
    <xdr:to>
      <xdr:col>78</xdr:col>
      <xdr:colOff>69850</xdr:colOff>
      <xdr:row>78</xdr:row>
      <xdr:rowOff>26415</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328521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163068</xdr:rowOff>
    </xdr:from>
    <xdr:to>
      <xdr:col>78</xdr:col>
      <xdr:colOff>120650</xdr:colOff>
      <xdr:row>77</xdr:row>
      <xdr:rowOff>93218</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103395</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962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17272</xdr:rowOff>
    </xdr:from>
    <xdr:to>
      <xdr:col>73</xdr:col>
      <xdr:colOff>180975</xdr:colOff>
      <xdr:row>77</xdr:row>
      <xdr:rowOff>83565</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3047472"/>
          <a:ext cx="889000" cy="237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108204</xdr:rowOff>
    </xdr:from>
    <xdr:to>
      <xdr:col>74</xdr:col>
      <xdr:colOff>31750</xdr:colOff>
      <xdr:row>77</xdr:row>
      <xdr:rowOff>38354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48531</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17272</xdr:rowOff>
    </xdr:from>
    <xdr:to>
      <xdr:col>69</xdr:col>
      <xdr:colOff>92075</xdr:colOff>
      <xdr:row>76</xdr:row>
      <xdr:rowOff>44704</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304747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xdr:rowOff>
    </xdr:from>
    <xdr:to>
      <xdr:col>65</xdr:col>
      <xdr:colOff>53975</xdr:colOff>
      <xdr:row>76</xdr:row>
      <xdr:rowOff>113792</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0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98569</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12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19050</xdr:rowOff>
    </xdr:from>
    <xdr:to>
      <xdr:col>82</xdr:col>
      <xdr:colOff>158750</xdr:colOff>
      <xdr:row>79</xdr:row>
      <xdr:rowOff>120650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162577</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147065</xdr:rowOff>
    </xdr:from>
    <xdr:to>
      <xdr:col>78</xdr:col>
      <xdr:colOff>120650</xdr:colOff>
      <xdr:row>78</xdr:row>
      <xdr:rowOff>77215</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61992</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435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32765</xdr:rowOff>
    </xdr:from>
    <xdr:to>
      <xdr:col>74</xdr:col>
      <xdr:colOff>31750</xdr:colOff>
      <xdr:row>77</xdr:row>
      <xdr:rowOff>134365</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119142</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137922</xdr:rowOff>
    </xdr:from>
    <xdr:to>
      <xdr:col>69</xdr:col>
      <xdr:colOff>142875</xdr:colOff>
      <xdr:row>76</xdr:row>
      <xdr:rowOff>68072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299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52849</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083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165354</xdr:rowOff>
    </xdr:from>
    <xdr:to>
      <xdr:col>65</xdr:col>
      <xdr:colOff>53975</xdr:colOff>
      <xdr:row>76</xdr:row>
      <xdr:rowOff>95504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105681</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埼玉県川島町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2892</xdr:rowOff>
    </xdr:from>
    <xdr:to>
      <xdr:col>29</xdr:col>
      <xdr:colOff>127000</xdr:colOff>
      <xdr:row>20</xdr:row>
      <xdr:rowOff>107700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07917"/>
          <a:ext cx="0" cy="14764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79777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56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107700</xdr:rowOff>
    </xdr:from>
    <xdr:to>
      <xdr:col>30</xdr:col>
      <xdr:colOff>25400</xdr:colOff>
      <xdr:row>20</xdr:row>
      <xdr:rowOff>107700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843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89269</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51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2892</xdr:rowOff>
    </xdr:from>
    <xdr:to>
      <xdr:col>30</xdr:col>
      <xdr:colOff>25400</xdr:colOff>
      <xdr:row>12</xdr:row>
      <xdr:rowOff>2892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079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131115</xdr:rowOff>
    </xdr:from>
    <xdr:to>
      <xdr:col>29</xdr:col>
      <xdr:colOff>127000</xdr:colOff>
      <xdr:row>18</xdr:row>
      <xdr:rowOff>40524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093390"/>
          <a:ext cx="647700" cy="808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1113</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791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156036</xdr:rowOff>
    </xdr:from>
    <xdr:to>
      <xdr:col>29</xdr:col>
      <xdr:colOff>177800</xdr:colOff>
      <xdr:row>17</xdr:row>
      <xdr:rowOff>86186</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468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40524</xdr:rowOff>
    </xdr:from>
    <xdr:to>
      <xdr:col>26</xdr:col>
      <xdr:colOff>50800</xdr:colOff>
      <xdr:row>18</xdr:row>
      <xdr:rowOff>96749</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174249"/>
          <a:ext cx="698500" cy="562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84517</xdr:rowOff>
    </xdr:from>
    <xdr:to>
      <xdr:col>26</xdr:col>
      <xdr:colOff>101600</xdr:colOff>
      <xdr:row>18</xdr:row>
      <xdr:rowOff>14667</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467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24844</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15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96749</xdr:rowOff>
    </xdr:from>
    <xdr:to>
      <xdr:col>22</xdr:col>
      <xdr:colOff>114300</xdr:colOff>
      <xdr:row>18</xdr:row>
      <xdr:rowOff>130582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230474"/>
          <a:ext cx="698500" cy="338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119732</xdr:rowOff>
    </xdr:from>
    <xdr:to>
      <xdr:col>22</xdr:col>
      <xdr:colOff>165100</xdr:colOff>
      <xdr:row>18</xdr:row>
      <xdr:rowOff>49882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820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60059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50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130582</xdr:rowOff>
    </xdr:from>
    <xdr:to>
      <xdr:col>18</xdr:col>
      <xdr:colOff>177800</xdr:colOff>
      <xdr:row>18</xdr:row>
      <xdr:rowOff>156609</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264307"/>
          <a:ext cx="698500" cy="260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135680</xdr:rowOff>
    </xdr:from>
    <xdr:to>
      <xdr:col>19</xdr:col>
      <xdr:colOff>38100</xdr:colOff>
      <xdr:row>18</xdr:row>
      <xdr:rowOff>65830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979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76007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866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123390</xdr:rowOff>
    </xdr:from>
    <xdr:to>
      <xdr:col>15</xdr:col>
      <xdr:colOff>101600</xdr:colOff>
      <xdr:row>18</xdr:row>
      <xdr:rowOff>53540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856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63717</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5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80315</xdr:rowOff>
    </xdr:from>
    <xdr:to>
      <xdr:col>29</xdr:col>
      <xdr:colOff>177800</xdr:colOff>
      <xdr:row>18</xdr:row>
      <xdr:rowOff>10465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0425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52392</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014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161174</xdr:rowOff>
    </xdr:from>
    <xdr:to>
      <xdr:col>26</xdr:col>
      <xdr:colOff>101600</xdr:colOff>
      <xdr:row>18</xdr:row>
      <xdr:rowOff>91324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1234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76101</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2098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45949</xdr:rowOff>
    </xdr:from>
    <xdr:to>
      <xdr:col>22</xdr:col>
      <xdr:colOff>165100</xdr:colOff>
      <xdr:row>18</xdr:row>
      <xdr:rowOff>147548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179674"/>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132326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266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79781</xdr:rowOff>
    </xdr:from>
    <xdr:to>
      <xdr:col>19</xdr:col>
      <xdr:colOff>38100</xdr:colOff>
      <xdr:row>19</xdr:row>
      <xdr:rowOff>9931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2135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166159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299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105809</xdr:rowOff>
    </xdr:from>
    <xdr:to>
      <xdr:col>15</xdr:col>
      <xdr:colOff>101600</xdr:colOff>
      <xdr:row>19</xdr:row>
      <xdr:rowOff>35959</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2395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20736</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325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125666</xdr:rowOff>
    </xdr:from>
    <xdr:to>
      <xdr:col>29</xdr:col>
      <xdr:colOff>127000</xdr:colOff>
      <xdr:row>37</xdr:row>
      <xdr:rowOff>279057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50216"/>
          <a:ext cx="0" cy="13535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251134</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75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279057</xdr:rowOff>
    </xdr:from>
    <xdr:to>
      <xdr:col>30</xdr:col>
      <xdr:colOff>25400</xdr:colOff>
      <xdr:row>37</xdr:row>
      <xdr:rowOff>279057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037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40593</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93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125666</xdr:rowOff>
    </xdr:from>
    <xdr:to>
      <xdr:col>30</xdr:col>
      <xdr:colOff>25400</xdr:colOff>
      <xdr:row>33</xdr:row>
      <xdr:rowOff>125666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502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292830</xdr:rowOff>
    </xdr:from>
    <xdr:to>
      <xdr:col>29</xdr:col>
      <xdr:colOff>127000</xdr:colOff>
      <xdr:row>35</xdr:row>
      <xdr:rowOff>307613</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903180"/>
          <a:ext cx="647700" cy="147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327518</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5949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139541</xdr:rowOff>
    </xdr:from>
    <xdr:to>
      <xdr:col>29</xdr:col>
      <xdr:colOff>177800</xdr:colOff>
      <xdr:row>35</xdr:row>
      <xdr:rowOff>241141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498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307613</xdr:rowOff>
    </xdr:from>
    <xdr:to>
      <xdr:col>26</xdr:col>
      <xdr:colOff>50800</xdr:colOff>
      <xdr:row>36</xdr:row>
      <xdr:rowOff>19006</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917963"/>
          <a:ext cx="698500" cy="542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122015</xdr:rowOff>
    </xdr:from>
    <xdr:to>
      <xdr:col>26</xdr:col>
      <xdr:colOff>101600</xdr:colOff>
      <xdr:row>35</xdr:row>
      <xdr:rowOff>223615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323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233792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501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19006</xdr:rowOff>
    </xdr:from>
    <xdr:to>
      <xdr:col>22</xdr:col>
      <xdr:colOff>114300</xdr:colOff>
      <xdr:row>36</xdr:row>
      <xdr:rowOff>67393</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972256"/>
          <a:ext cx="698500" cy="483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112985</xdr:rowOff>
    </xdr:from>
    <xdr:to>
      <xdr:col>22</xdr:col>
      <xdr:colOff>165100</xdr:colOff>
      <xdr:row>35</xdr:row>
      <xdr:rowOff>214585</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233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224762</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492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67393</xdr:rowOff>
    </xdr:from>
    <xdr:to>
      <xdr:col>18</xdr:col>
      <xdr:colOff>177800</xdr:colOff>
      <xdr:row>36</xdr:row>
      <xdr:rowOff>68021</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7020643"/>
          <a:ext cx="698500" cy="6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136913</xdr:rowOff>
    </xdr:from>
    <xdr:to>
      <xdr:col>19</xdr:col>
      <xdr:colOff>38100</xdr:colOff>
      <xdr:row>35</xdr:row>
      <xdr:rowOff>238513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47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248690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516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82696</xdr:rowOff>
    </xdr:from>
    <xdr:to>
      <xdr:col>15</xdr:col>
      <xdr:colOff>101600</xdr:colOff>
      <xdr:row>35</xdr:row>
      <xdr:rowOff>184296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6930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194473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46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242030</xdr:rowOff>
    </xdr:from>
    <xdr:to>
      <xdr:col>29</xdr:col>
      <xdr:colOff>177800</xdr:colOff>
      <xdr:row>36</xdr:row>
      <xdr:rowOff>730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8523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214107</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82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256813</xdr:rowOff>
    </xdr:from>
    <xdr:to>
      <xdr:col>26</xdr:col>
      <xdr:colOff>101600</xdr:colOff>
      <xdr:row>36</xdr:row>
      <xdr:rowOff>15513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8671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290</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9535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311106</xdr:rowOff>
    </xdr:from>
    <xdr:to>
      <xdr:col>22</xdr:col>
      <xdr:colOff>165100</xdr:colOff>
      <xdr:row>36</xdr:row>
      <xdr:rowOff>69806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9214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54583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007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16593</xdr:rowOff>
    </xdr:from>
    <xdr:to>
      <xdr:col>19</xdr:col>
      <xdr:colOff>38100</xdr:colOff>
      <xdr:row>36</xdr:row>
      <xdr:rowOff>118193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9698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102970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056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17221</xdr:rowOff>
    </xdr:from>
    <xdr:to>
      <xdr:col>15</xdr:col>
      <xdr:colOff>101600</xdr:colOff>
      <xdr:row>36</xdr:row>
      <xdr:rowOff>118821</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9704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103598</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056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埼玉県川島町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18,671
18,186
41.63
9,461,777
8,841,199
547,521
5,514,039
5,316,366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20.8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149644</xdr:rowOff>
    </xdr:from>
    <xdr:to>
      <xdr:col>24</xdr:col>
      <xdr:colOff>62865</xdr:colOff>
      <xdr:row>39</xdr:row>
      <xdr:rowOff>56541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93144"/>
          <a:ext cx="1270" cy="1449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60368</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4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56541</xdr:rowOff>
    </xdr:from>
    <xdr:to>
      <xdr:col>24</xdr:col>
      <xdr:colOff>152400</xdr:colOff>
      <xdr:row>39</xdr:row>
      <xdr:rowOff>56541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3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96321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68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149644</xdr:rowOff>
    </xdr:from>
    <xdr:to>
      <xdr:col>24</xdr:col>
      <xdr:colOff>152400</xdr:colOff>
      <xdr:row>30</xdr:row>
      <xdr:rowOff>149644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93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91592</xdr:rowOff>
    </xdr:from>
    <xdr:to>
      <xdr:col>24</xdr:col>
      <xdr:colOff>63500</xdr:colOff>
      <xdr:row>37</xdr:row>
      <xdr:rowOff>160503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435242"/>
          <a:ext cx="838200" cy="68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162513</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918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139636</xdr:rowOff>
    </xdr:from>
    <xdr:to>
      <xdr:col>24</xdr:col>
      <xdr:colOff>114300</xdr:colOff>
      <xdr:row>36</xdr:row>
      <xdr:rowOff>69786</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4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160503</xdr:rowOff>
    </xdr:from>
    <xdr:to>
      <xdr:col>19</xdr:col>
      <xdr:colOff>177800</xdr:colOff>
      <xdr:row>38</xdr:row>
      <xdr:rowOff>30302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504153"/>
          <a:ext cx="889000" cy="41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76937</xdr:rowOff>
    </xdr:from>
    <xdr:to>
      <xdr:col>20</xdr:col>
      <xdr:colOff>38100</xdr:colOff>
      <xdr:row>37</xdr:row>
      <xdr:rowOff>7087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4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23614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24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30302</xdr:rowOff>
    </xdr:from>
    <xdr:to>
      <xdr:col>15</xdr:col>
      <xdr:colOff>50800</xdr:colOff>
      <xdr:row>38</xdr:row>
      <xdr:rowOff>62547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545402"/>
          <a:ext cx="889000" cy="32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101714</xdr:rowOff>
    </xdr:from>
    <xdr:to>
      <xdr:col>15</xdr:col>
      <xdr:colOff>101600</xdr:colOff>
      <xdr:row>37</xdr:row>
      <xdr:rowOff>31864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7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48391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4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62547</xdr:rowOff>
    </xdr:from>
    <xdr:to>
      <xdr:col>10</xdr:col>
      <xdr:colOff>114300</xdr:colOff>
      <xdr:row>38</xdr:row>
      <xdr:rowOff>113157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577647"/>
          <a:ext cx="889000" cy="50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102870</xdr:rowOff>
    </xdr:from>
    <xdr:to>
      <xdr:col>10</xdr:col>
      <xdr:colOff>165100</xdr:colOff>
      <xdr:row>37</xdr:row>
      <xdr:rowOff>33020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7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49547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50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97930</xdr:rowOff>
    </xdr:from>
    <xdr:to>
      <xdr:col>6</xdr:col>
      <xdr:colOff>38100</xdr:colOff>
      <xdr:row>37</xdr:row>
      <xdr:rowOff>28080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70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44607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45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40792</xdr:rowOff>
    </xdr:from>
    <xdr:to>
      <xdr:col>24</xdr:col>
      <xdr:colOff>114300</xdr:colOff>
      <xdr:row>37</xdr:row>
      <xdr:rowOff>142392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84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19219</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62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109703</xdr:rowOff>
    </xdr:from>
    <xdr:to>
      <xdr:col>20</xdr:col>
      <xdr:colOff>38100</xdr:colOff>
      <xdr:row>38</xdr:row>
      <xdr:rowOff>39853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453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30980</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54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150952</xdr:rowOff>
    </xdr:from>
    <xdr:to>
      <xdr:col>15</xdr:col>
      <xdr:colOff>101600</xdr:colOff>
      <xdr:row>38</xdr:row>
      <xdr:rowOff>81102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49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72229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587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11747</xdr:rowOff>
    </xdr:from>
    <xdr:to>
      <xdr:col>10</xdr:col>
      <xdr:colOff>165100</xdr:colOff>
      <xdr:row>38</xdr:row>
      <xdr:rowOff>113347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526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104474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61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62357</xdr:rowOff>
    </xdr:from>
    <xdr:to>
      <xdr:col>6</xdr:col>
      <xdr:colOff>38100</xdr:colOff>
      <xdr:row>38</xdr:row>
      <xdr:rowOff>163957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57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155084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670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42574</xdr:rowOff>
    </xdr:from>
    <xdr:to>
      <xdr:col>24</xdr:col>
      <xdr:colOff>62865</xdr:colOff>
      <xdr:row>58</xdr:row>
      <xdr:rowOff>142149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615074"/>
          <a:ext cx="1270" cy="1471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145976</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9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142149</xdr:rowOff>
    </xdr:from>
    <xdr:to>
      <xdr:col>24</xdr:col>
      <xdr:colOff>152400</xdr:colOff>
      <xdr:row>58</xdr:row>
      <xdr:rowOff>142149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86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160701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3903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1,216,477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42574</xdr:rowOff>
    </xdr:from>
    <xdr:to>
      <xdr:col>24</xdr:col>
      <xdr:colOff>152400</xdr:colOff>
      <xdr:row>50</xdr:row>
      <xdr:rowOff>42574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61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112195</xdr:rowOff>
    </xdr:from>
    <xdr:to>
      <xdr:col>24</xdr:col>
      <xdr:colOff>63500</xdr:colOff>
      <xdr:row>58</xdr:row>
      <xdr:rowOff>113129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56295"/>
          <a:ext cx="838200" cy="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36548</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091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13671</xdr:rowOff>
    </xdr:from>
    <xdr:to>
      <xdr:col>24</xdr:col>
      <xdr:colOff>114300</xdr:colOff>
      <xdr:row>58</xdr:row>
      <xdr:rowOff>115271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5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113129</xdr:rowOff>
    </xdr:from>
    <xdr:to>
      <xdr:col>19</xdr:col>
      <xdr:colOff>177800</xdr:colOff>
      <xdr:row>58</xdr:row>
      <xdr:rowOff>116102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57229"/>
          <a:ext cx="889000" cy="2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42854</xdr:rowOff>
    </xdr:from>
    <xdr:to>
      <xdr:col>20</xdr:col>
      <xdr:colOff>38100</xdr:colOff>
      <xdr:row>58</xdr:row>
      <xdr:rowOff>144454</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8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160981</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76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116102</xdr:rowOff>
    </xdr:from>
    <xdr:to>
      <xdr:col>15</xdr:col>
      <xdr:colOff>50800</xdr:colOff>
      <xdr:row>58</xdr:row>
      <xdr:rowOff>123837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60202"/>
          <a:ext cx="889000" cy="7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41933</xdr:rowOff>
    </xdr:from>
    <xdr:to>
      <xdr:col>15</xdr:col>
      <xdr:colOff>101600</xdr:colOff>
      <xdr:row>58</xdr:row>
      <xdr:rowOff>143533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86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160060</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76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123837</xdr:rowOff>
    </xdr:from>
    <xdr:to>
      <xdr:col>10</xdr:col>
      <xdr:colOff>114300</xdr:colOff>
      <xdr:row>58</xdr:row>
      <xdr:rowOff>130711</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67937"/>
          <a:ext cx="889000" cy="6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51966</xdr:rowOff>
    </xdr:from>
    <xdr:to>
      <xdr:col>10</xdr:col>
      <xdr:colOff>165100</xdr:colOff>
      <xdr:row>58</xdr:row>
      <xdr:rowOff>153566</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99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170093</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71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50512</xdr:rowOff>
    </xdr:from>
    <xdr:to>
      <xdr:col>6</xdr:col>
      <xdr:colOff>38100</xdr:colOff>
      <xdr:row>58</xdr:row>
      <xdr:rowOff>152112</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99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168639</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76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61395</xdr:rowOff>
    </xdr:from>
    <xdr:to>
      <xdr:col>24</xdr:col>
      <xdr:colOff>114300</xdr:colOff>
      <xdr:row>58</xdr:row>
      <xdr:rowOff>162995</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0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163548</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36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62329</xdr:rowOff>
    </xdr:from>
    <xdr:to>
      <xdr:col>20</xdr:col>
      <xdr:colOff>38100</xdr:colOff>
      <xdr:row>58</xdr:row>
      <xdr:rowOff>163929</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06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155056</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099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65302</xdr:rowOff>
    </xdr:from>
    <xdr:to>
      <xdr:col>15</xdr:col>
      <xdr:colOff>101600</xdr:colOff>
      <xdr:row>58</xdr:row>
      <xdr:rowOff>166902</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0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158029</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102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73037</xdr:rowOff>
    </xdr:from>
    <xdr:to>
      <xdr:col>10</xdr:col>
      <xdr:colOff>165100</xdr:colOff>
      <xdr:row>59</xdr:row>
      <xdr:rowOff>3187</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1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165764</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109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79911</xdr:rowOff>
    </xdr:from>
    <xdr:to>
      <xdr:col>6</xdr:col>
      <xdr:colOff>38100</xdr:colOff>
      <xdr:row>59</xdr:row>
      <xdr:rowOff>10061</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2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1188</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116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63667</xdr:rowOff>
    </xdr:from>
    <xdr:to>
      <xdr:col>24</xdr:col>
      <xdr:colOff>62865</xdr:colOff>
      <xdr:row>78</xdr:row>
      <xdr:rowOff>136683</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65167"/>
          <a:ext cx="1270" cy="1444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140510</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136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136683</xdr:rowOff>
    </xdr:from>
    <xdr:to>
      <xdr:col>24</xdr:col>
      <xdr:colOff>152400</xdr:colOff>
      <xdr:row>78</xdr:row>
      <xdr:rowOff>136683</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09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10344</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840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63667</xdr:rowOff>
    </xdr:from>
    <xdr:to>
      <xdr:col>24</xdr:col>
      <xdr:colOff>152400</xdr:colOff>
      <xdr:row>70</xdr:row>
      <xdr:rowOff>63667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65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65291</xdr:rowOff>
    </xdr:from>
    <xdr:to>
      <xdr:col>24</xdr:col>
      <xdr:colOff>63500</xdr:colOff>
      <xdr:row>77</xdr:row>
      <xdr:rowOff>122121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3797300" y="13266941"/>
          <a:ext cx="838200" cy="5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63566</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0937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40689</xdr:rowOff>
    </xdr:from>
    <xdr:to>
      <xdr:col>24</xdr:col>
      <xdr:colOff>114300</xdr:colOff>
      <xdr:row>77</xdr:row>
      <xdr:rowOff>142289</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4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65291</xdr:rowOff>
    </xdr:from>
    <xdr:to>
      <xdr:col>19</xdr:col>
      <xdr:colOff>177800</xdr:colOff>
      <xdr:row>77</xdr:row>
      <xdr:rowOff>166218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266941"/>
          <a:ext cx="889000" cy="100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60714</xdr:rowOff>
    </xdr:from>
    <xdr:to>
      <xdr:col>20</xdr:col>
      <xdr:colOff>38100</xdr:colOff>
      <xdr:row>77</xdr:row>
      <xdr:rowOff>162314</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6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153441</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355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137392</xdr:rowOff>
    </xdr:from>
    <xdr:to>
      <xdr:col>15</xdr:col>
      <xdr:colOff>50800</xdr:colOff>
      <xdr:row>77</xdr:row>
      <xdr:rowOff>166218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019300" y="13339042"/>
          <a:ext cx="889000" cy="28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65080</xdr:rowOff>
    </xdr:from>
    <xdr:to>
      <xdr:col>15</xdr:col>
      <xdr:colOff>101600</xdr:colOff>
      <xdr:row>77</xdr:row>
      <xdr:rowOff>166680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2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11757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04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137392</xdr:rowOff>
    </xdr:from>
    <xdr:to>
      <xdr:col>10</xdr:col>
      <xdr:colOff>114300</xdr:colOff>
      <xdr:row>78</xdr:row>
      <xdr:rowOff>7409</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339042"/>
          <a:ext cx="889000" cy="41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63571</xdr:rowOff>
    </xdr:from>
    <xdr:to>
      <xdr:col>10</xdr:col>
      <xdr:colOff>165100</xdr:colOff>
      <xdr:row>77</xdr:row>
      <xdr:rowOff>165171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6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10248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040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44186</xdr:rowOff>
    </xdr:from>
    <xdr:to>
      <xdr:col>6</xdr:col>
      <xdr:colOff>38100</xdr:colOff>
      <xdr:row>77</xdr:row>
      <xdr:rowOff>145786</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245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162313</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021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71321</xdr:rowOff>
    </xdr:from>
    <xdr:to>
      <xdr:col>24</xdr:col>
      <xdr:colOff>114300</xdr:colOff>
      <xdr:row>78</xdr:row>
      <xdr:rowOff>1471</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272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49748</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251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14491</xdr:rowOff>
    </xdr:from>
    <xdr:to>
      <xdr:col>20</xdr:col>
      <xdr:colOff>38100</xdr:colOff>
      <xdr:row>77</xdr:row>
      <xdr:rowOff>116091</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216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132618</xdr:rowOff>
    </xdr:from>
    <xdr:ext cx="534377"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30111" y="12991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115418</xdr:rowOff>
    </xdr:from>
    <xdr:to>
      <xdr:col>15</xdr:col>
      <xdr:colOff>101600</xdr:colOff>
      <xdr:row>78</xdr:row>
      <xdr:rowOff>45568</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317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36695</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409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86592</xdr:rowOff>
    </xdr:from>
    <xdr:to>
      <xdr:col>10</xdr:col>
      <xdr:colOff>165100</xdr:colOff>
      <xdr:row>78</xdr:row>
      <xdr:rowOff>16742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288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7869</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380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128059</xdr:rowOff>
    </xdr:from>
    <xdr:to>
      <xdr:col>6</xdr:col>
      <xdr:colOff>38100</xdr:colOff>
      <xdr:row>78</xdr:row>
      <xdr:rowOff>58209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32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49336</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42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44842</xdr:rowOff>
    </xdr:from>
    <xdr:to>
      <xdr:col>24</xdr:col>
      <xdr:colOff>62865</xdr:colOff>
      <xdr:row>98</xdr:row>
      <xdr:rowOff>133277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75342"/>
          <a:ext cx="1270" cy="1460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137104</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39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133277</xdr:rowOff>
    </xdr:from>
    <xdr:to>
      <xdr:col>24</xdr:col>
      <xdr:colOff>152400</xdr:colOff>
      <xdr:row>98</xdr:row>
      <xdr:rowOff>133277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35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162969</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50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44842</xdr:rowOff>
    </xdr:from>
    <xdr:to>
      <xdr:col>24</xdr:col>
      <xdr:colOff>152400</xdr:colOff>
      <xdr:row>90</xdr:row>
      <xdr:rowOff>44842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75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89788</xdr:rowOff>
    </xdr:from>
    <xdr:to>
      <xdr:col>24</xdr:col>
      <xdr:colOff>63500</xdr:colOff>
      <xdr:row>97</xdr:row>
      <xdr:rowOff>86196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548988"/>
          <a:ext cx="838200" cy="167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133483</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0783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110606</xdr:rowOff>
    </xdr:from>
    <xdr:to>
      <xdr:col>24</xdr:col>
      <xdr:colOff>114300</xdr:colOff>
      <xdr:row>95</xdr:row>
      <xdr:rowOff>40756</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226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86196</xdr:rowOff>
    </xdr:from>
    <xdr:to>
      <xdr:col>19</xdr:col>
      <xdr:colOff>177800</xdr:colOff>
      <xdr:row>97</xdr:row>
      <xdr:rowOff>148191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716846"/>
          <a:ext cx="889000" cy="61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27037</xdr:rowOff>
    </xdr:from>
    <xdr:to>
      <xdr:col>20</xdr:col>
      <xdr:colOff>38100</xdr:colOff>
      <xdr:row>95</xdr:row>
      <xdr:rowOff>128637</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31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145164</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090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36471</xdr:rowOff>
    </xdr:from>
    <xdr:to>
      <xdr:col>15</xdr:col>
      <xdr:colOff>50800</xdr:colOff>
      <xdr:row>97</xdr:row>
      <xdr:rowOff>148191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667121"/>
          <a:ext cx="889000" cy="111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121514</xdr:rowOff>
    </xdr:from>
    <xdr:to>
      <xdr:col>15</xdr:col>
      <xdr:colOff>101600</xdr:colOff>
      <xdr:row>96</xdr:row>
      <xdr:rowOff>51664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0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68191</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18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36471</xdr:rowOff>
    </xdr:from>
    <xdr:to>
      <xdr:col>10</xdr:col>
      <xdr:colOff>114300</xdr:colOff>
      <xdr:row>98</xdr:row>
      <xdr:rowOff>52211</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667121"/>
          <a:ext cx="889000" cy="187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19134</xdr:rowOff>
    </xdr:from>
    <xdr:to>
      <xdr:col>10</xdr:col>
      <xdr:colOff>165100</xdr:colOff>
      <xdr:row>95</xdr:row>
      <xdr:rowOff>120734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0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137261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082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41002</xdr:rowOff>
    </xdr:from>
    <xdr:to>
      <xdr:col>6</xdr:col>
      <xdr:colOff>38100</xdr:colOff>
      <xdr:row>97</xdr:row>
      <xdr:rowOff>142602</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67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159129</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446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38988</xdr:rowOff>
    </xdr:from>
    <xdr:to>
      <xdr:col>24</xdr:col>
      <xdr:colOff>114300</xdr:colOff>
      <xdr:row>96</xdr:row>
      <xdr:rowOff>140588</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49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17415</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476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35396</xdr:rowOff>
    </xdr:from>
    <xdr:to>
      <xdr:col>20</xdr:col>
      <xdr:colOff>38100</xdr:colOff>
      <xdr:row>97</xdr:row>
      <xdr:rowOff>136996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666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128123</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758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97391</xdr:rowOff>
    </xdr:from>
    <xdr:to>
      <xdr:col>15</xdr:col>
      <xdr:colOff>101600</xdr:colOff>
      <xdr:row>98</xdr:row>
      <xdr:rowOff>27541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728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18668</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820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157121</xdr:rowOff>
    </xdr:from>
    <xdr:to>
      <xdr:col>10</xdr:col>
      <xdr:colOff>165100</xdr:colOff>
      <xdr:row>97</xdr:row>
      <xdr:rowOff>87271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616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78398</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709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1411</xdr:rowOff>
    </xdr:from>
    <xdr:to>
      <xdr:col>6</xdr:col>
      <xdr:colOff>38100</xdr:colOff>
      <xdr:row>98</xdr:row>
      <xdr:rowOff>103011</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80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94138</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896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22821</xdr:rowOff>
    </xdr:from>
    <xdr:to>
      <xdr:col>54</xdr:col>
      <xdr:colOff>189865</xdr:colOff>
      <xdr:row>38</xdr:row>
      <xdr:rowOff>49509</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66321"/>
          <a:ext cx="1270" cy="1398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53336</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568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49509</xdr:rowOff>
    </xdr:from>
    <xdr:to>
      <xdr:col>55</xdr:col>
      <xdr:colOff>88900</xdr:colOff>
      <xdr:row>38</xdr:row>
      <xdr:rowOff>49509</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564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140948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41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22821</xdr:rowOff>
    </xdr:from>
    <xdr:to>
      <xdr:col>55</xdr:col>
      <xdr:colOff>88900</xdr:colOff>
      <xdr:row>30</xdr:row>
      <xdr:rowOff>22821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66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128891</xdr:rowOff>
    </xdr:from>
    <xdr:to>
      <xdr:col>55</xdr:col>
      <xdr:colOff>0</xdr:colOff>
      <xdr:row>37</xdr:row>
      <xdr:rowOff>145274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472541"/>
          <a:ext cx="838200" cy="1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127173</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1279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104296</xdr:rowOff>
    </xdr:from>
    <xdr:to>
      <xdr:col>55</xdr:col>
      <xdr:colOff>50800</xdr:colOff>
      <xdr:row>37</xdr:row>
      <xdr:rowOff>34446</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76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140656</xdr:rowOff>
    </xdr:from>
    <xdr:to>
      <xdr:col>50</xdr:col>
      <xdr:colOff>114300</xdr:colOff>
      <xdr:row>37</xdr:row>
      <xdr:rowOff>145274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6484306"/>
          <a:ext cx="889000" cy="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137885</xdr:rowOff>
    </xdr:from>
    <xdr:to>
      <xdr:col>50</xdr:col>
      <xdr:colOff>165100</xdr:colOff>
      <xdr:row>37</xdr:row>
      <xdr:rowOff>68035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31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84562</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608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140656</xdr:rowOff>
    </xdr:from>
    <xdr:to>
      <xdr:col>45</xdr:col>
      <xdr:colOff>177800</xdr:colOff>
      <xdr:row>38</xdr:row>
      <xdr:rowOff>12656</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484306"/>
          <a:ext cx="889000" cy="43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139760</xdr:rowOff>
    </xdr:from>
    <xdr:to>
      <xdr:col>46</xdr:col>
      <xdr:colOff>38100</xdr:colOff>
      <xdr:row>37</xdr:row>
      <xdr:rowOff>69910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86437</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087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130175</xdr:rowOff>
    </xdr:from>
    <xdr:to>
      <xdr:col>41</xdr:col>
      <xdr:colOff>50800</xdr:colOff>
      <xdr:row>38</xdr:row>
      <xdr:rowOff>12656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130925"/>
          <a:ext cx="889000" cy="396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5541</xdr:rowOff>
    </xdr:from>
    <xdr:to>
      <xdr:col>41</xdr:col>
      <xdr:colOff>101600</xdr:colOff>
      <xdr:row>37</xdr:row>
      <xdr:rowOff>107141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4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123668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124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101778</xdr:rowOff>
    </xdr:from>
    <xdr:to>
      <xdr:col>36</xdr:col>
      <xdr:colOff>165100</xdr:colOff>
      <xdr:row>35</xdr:row>
      <xdr:rowOff>31928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5931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48455</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5706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78091</xdr:rowOff>
    </xdr:from>
    <xdr:to>
      <xdr:col>55</xdr:col>
      <xdr:colOff>50800</xdr:colOff>
      <xdr:row>38</xdr:row>
      <xdr:rowOff>8241</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421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164468</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33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94474</xdr:rowOff>
    </xdr:from>
    <xdr:to>
      <xdr:col>50</xdr:col>
      <xdr:colOff>165100</xdr:colOff>
      <xdr:row>38</xdr:row>
      <xdr:rowOff>24624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438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15751</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530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89856</xdr:rowOff>
    </xdr:from>
    <xdr:to>
      <xdr:col>46</xdr:col>
      <xdr:colOff>38100</xdr:colOff>
      <xdr:row>38</xdr:row>
      <xdr:rowOff>20007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43350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11134</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526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133305</xdr:rowOff>
    </xdr:from>
    <xdr:to>
      <xdr:col>41</xdr:col>
      <xdr:colOff>101600</xdr:colOff>
      <xdr:row>38</xdr:row>
      <xdr:rowOff>63455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47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54583</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56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79375</xdr:rowOff>
    </xdr:from>
    <xdr:to>
      <xdr:col>36</xdr:col>
      <xdr:colOff>165100</xdr:colOff>
      <xdr:row>36</xdr:row>
      <xdr:rowOff>9525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08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652</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172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134982</xdr:rowOff>
    </xdr:from>
    <xdr:to>
      <xdr:col>54</xdr:col>
      <xdr:colOff>189865</xdr:colOff>
      <xdr:row>58</xdr:row>
      <xdr:rowOff>97871</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07482"/>
          <a:ext cx="1270" cy="1334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101698</xdr:rowOff>
    </xdr:from>
    <xdr:ext cx="469744"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4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97871</xdr:rowOff>
    </xdr:from>
    <xdr:to>
      <xdr:col>55</xdr:col>
      <xdr:colOff>88900</xdr:colOff>
      <xdr:row>58</xdr:row>
      <xdr:rowOff>97871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41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81659</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82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134982</xdr:rowOff>
    </xdr:from>
    <xdr:to>
      <xdr:col>55</xdr:col>
      <xdr:colOff>88900</xdr:colOff>
      <xdr:row>50</xdr:row>
      <xdr:rowOff>134982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07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131859</xdr:rowOff>
    </xdr:from>
    <xdr:to>
      <xdr:col>55</xdr:col>
      <xdr:colOff>0</xdr:colOff>
      <xdr:row>57</xdr:row>
      <xdr:rowOff>98740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9733059"/>
          <a:ext cx="838200" cy="138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83623</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5133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60746</xdr:rowOff>
    </xdr:from>
    <xdr:to>
      <xdr:col>55</xdr:col>
      <xdr:colOff>50800</xdr:colOff>
      <xdr:row>56</xdr:row>
      <xdr:rowOff>162346</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66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98740</xdr:rowOff>
    </xdr:from>
    <xdr:to>
      <xdr:col>50</xdr:col>
      <xdr:colOff>114300</xdr:colOff>
      <xdr:row>57</xdr:row>
      <xdr:rowOff>137785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9871390"/>
          <a:ext cx="889000" cy="39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121704</xdr:rowOff>
    </xdr:from>
    <xdr:to>
      <xdr:col>50</xdr:col>
      <xdr:colOff>165100</xdr:colOff>
      <xdr:row>57</xdr:row>
      <xdr:rowOff>51854</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72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68381</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72111" y="949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137785</xdr:rowOff>
    </xdr:from>
    <xdr:to>
      <xdr:col>45</xdr:col>
      <xdr:colOff>177800</xdr:colOff>
      <xdr:row>57</xdr:row>
      <xdr:rowOff>157471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9910435"/>
          <a:ext cx="889000" cy="19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127849</xdr:rowOff>
    </xdr:from>
    <xdr:to>
      <xdr:col>46</xdr:col>
      <xdr:colOff>38100</xdr:colOff>
      <xdr:row>57</xdr:row>
      <xdr:rowOff>57999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729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74526</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3111" y="950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116552</xdr:rowOff>
    </xdr:from>
    <xdr:to>
      <xdr:col>41</xdr:col>
      <xdr:colOff>50800</xdr:colOff>
      <xdr:row>57</xdr:row>
      <xdr:rowOff>157471</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9889202"/>
          <a:ext cx="889000" cy="40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82440</xdr:rowOff>
    </xdr:from>
    <xdr:to>
      <xdr:col>41</xdr:col>
      <xdr:colOff>101600</xdr:colOff>
      <xdr:row>57</xdr:row>
      <xdr:rowOff>12590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68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29117</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458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45654</xdr:rowOff>
    </xdr:from>
    <xdr:to>
      <xdr:col>36</xdr:col>
      <xdr:colOff>165100</xdr:colOff>
      <xdr:row>56</xdr:row>
      <xdr:rowOff>147254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64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163781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422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81059</xdr:rowOff>
    </xdr:from>
    <xdr:to>
      <xdr:col>55</xdr:col>
      <xdr:colOff>50800</xdr:colOff>
      <xdr:row>57</xdr:row>
      <xdr:rowOff>11209</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682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59486</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660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47940</xdr:rowOff>
    </xdr:from>
    <xdr:to>
      <xdr:col>50</xdr:col>
      <xdr:colOff>165100</xdr:colOff>
      <xdr:row>57</xdr:row>
      <xdr:rowOff>149540</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82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140667</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9913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86985</xdr:rowOff>
    </xdr:from>
    <xdr:to>
      <xdr:col>46</xdr:col>
      <xdr:colOff>38100</xdr:colOff>
      <xdr:row>58</xdr:row>
      <xdr:rowOff>17135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85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8262</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995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106671</xdr:rowOff>
    </xdr:from>
    <xdr:to>
      <xdr:col>41</xdr:col>
      <xdr:colOff>101600</xdr:colOff>
      <xdr:row>58</xdr:row>
      <xdr:rowOff>36821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87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27948</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9972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65752</xdr:rowOff>
    </xdr:from>
    <xdr:to>
      <xdr:col>36</xdr:col>
      <xdr:colOff>165100</xdr:colOff>
      <xdr:row>57</xdr:row>
      <xdr:rowOff>167352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838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158479</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993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93218</xdr:rowOff>
    </xdr:from>
    <xdr:to>
      <xdr:col>54</xdr:col>
      <xdr:colOff>189865</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94718"/>
          <a:ext cx="1270" cy="1548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39895</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69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93218</xdr:rowOff>
    </xdr:from>
    <xdr:to>
      <xdr:col>55</xdr:col>
      <xdr:colOff>88900</xdr:colOff>
      <xdr:row>70</xdr:row>
      <xdr:rowOff>93218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94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68878</xdr:rowOff>
    </xdr:from>
    <xdr:to>
      <xdr:col>55</xdr:col>
      <xdr:colOff>0</xdr:colOff>
      <xdr:row>79</xdr:row>
      <xdr:rowOff>46540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270528"/>
          <a:ext cx="838200" cy="320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166431</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68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16554</xdr:rowOff>
    </xdr:from>
    <xdr:to>
      <xdr:col>55</xdr:col>
      <xdr:colOff>50800</xdr:colOff>
      <xdr:row>78</xdr:row>
      <xdr:rowOff>118154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8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46540</xdr:rowOff>
    </xdr:from>
    <xdr:to>
      <xdr:col>50</xdr:col>
      <xdr:colOff>114300</xdr:colOff>
      <xdr:row>79</xdr:row>
      <xdr:rowOff>84858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591090"/>
          <a:ext cx="889000" cy="38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70221</xdr:rowOff>
    </xdr:from>
    <xdr:to>
      <xdr:col>50</xdr:col>
      <xdr:colOff>165100</xdr:colOff>
      <xdr:row>79</xdr:row>
      <xdr:rowOff>371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4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16898</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21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84858</xdr:rowOff>
    </xdr:from>
    <xdr:to>
      <xdr:col>45</xdr:col>
      <xdr:colOff>177800</xdr:colOff>
      <xdr:row>79</xdr:row>
      <xdr:rowOff>94416</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629408"/>
          <a:ext cx="889000" cy="9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67249</xdr:rowOff>
    </xdr:from>
    <xdr:to>
      <xdr:col>46</xdr:col>
      <xdr:colOff>38100</xdr:colOff>
      <xdr:row>78</xdr:row>
      <xdr:rowOff>168849</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40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13926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215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94416</xdr:rowOff>
    </xdr:from>
    <xdr:to>
      <xdr:col>41</xdr:col>
      <xdr:colOff>50800</xdr:colOff>
      <xdr:row>79</xdr:row>
      <xdr:rowOff>96451</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638966"/>
          <a:ext cx="889000" cy="2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22409</xdr:rowOff>
    </xdr:from>
    <xdr:to>
      <xdr:col>41</xdr:col>
      <xdr:colOff>101600</xdr:colOff>
      <xdr:row>78</xdr:row>
      <xdr:rowOff>124009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95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140536</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170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65191</xdr:rowOff>
    </xdr:from>
    <xdr:to>
      <xdr:col>36</xdr:col>
      <xdr:colOff>165100</xdr:colOff>
      <xdr:row>78</xdr:row>
      <xdr:rowOff>166791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3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11868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213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18078</xdr:rowOff>
    </xdr:from>
    <xdr:to>
      <xdr:col>55</xdr:col>
      <xdr:colOff>50800</xdr:colOff>
      <xdr:row>77</xdr:row>
      <xdr:rowOff>119678</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21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40955</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071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167190</xdr:rowOff>
    </xdr:from>
    <xdr:to>
      <xdr:col>50</xdr:col>
      <xdr:colOff>165100</xdr:colOff>
      <xdr:row>79</xdr:row>
      <xdr:rowOff>97340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4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88467</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633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34058</xdr:rowOff>
    </xdr:from>
    <xdr:to>
      <xdr:col>46</xdr:col>
      <xdr:colOff>38100</xdr:colOff>
      <xdr:row>79</xdr:row>
      <xdr:rowOff>135658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78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126785</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671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43616</xdr:rowOff>
    </xdr:from>
    <xdr:to>
      <xdr:col>41</xdr:col>
      <xdr:colOff>101600</xdr:colOff>
      <xdr:row>79</xdr:row>
      <xdr:rowOff>145216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8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136343</xdr:rowOff>
    </xdr:from>
    <xdr:ext cx="378565"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2017" y="136808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45651</xdr:rowOff>
    </xdr:from>
    <xdr:to>
      <xdr:col>36</xdr:col>
      <xdr:colOff>165100</xdr:colOff>
      <xdr:row>79</xdr:row>
      <xdr:rowOff>147251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9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138378</xdr:rowOff>
    </xdr:from>
    <xdr:ext cx="378565"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83017" y="13682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168584</xdr:rowOff>
    </xdr:from>
    <xdr:to>
      <xdr:col>54</xdr:col>
      <xdr:colOff>189865</xdr:colOff>
      <xdr:row>98</xdr:row>
      <xdr:rowOff>4637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599084"/>
          <a:ext cx="1270" cy="1207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8464</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810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4637</xdr:rowOff>
    </xdr:from>
    <xdr:to>
      <xdr:col>55</xdr:col>
      <xdr:colOff>88900</xdr:colOff>
      <xdr:row>98</xdr:row>
      <xdr:rowOff>4637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806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115261</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374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168584</xdr:rowOff>
    </xdr:from>
    <xdr:to>
      <xdr:col>55</xdr:col>
      <xdr:colOff>88900</xdr:colOff>
      <xdr:row>90</xdr:row>
      <xdr:rowOff>168584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59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161897</xdr:rowOff>
    </xdr:from>
    <xdr:to>
      <xdr:col>55</xdr:col>
      <xdr:colOff>0</xdr:colOff>
      <xdr:row>97</xdr:row>
      <xdr:rowOff>3192</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9639300" y="16621097"/>
          <a:ext cx="838200" cy="12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40916</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3286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18039</xdr:rowOff>
    </xdr:from>
    <xdr:to>
      <xdr:col>55</xdr:col>
      <xdr:colOff>50800</xdr:colOff>
      <xdr:row>96</xdr:row>
      <xdr:rowOff>119639</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47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168573</xdr:rowOff>
    </xdr:from>
    <xdr:to>
      <xdr:col>50</xdr:col>
      <xdr:colOff>114300</xdr:colOff>
      <xdr:row>97</xdr:row>
      <xdr:rowOff>3192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8750300" y="16627773"/>
          <a:ext cx="889000" cy="6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67194</xdr:rowOff>
    </xdr:from>
    <xdr:to>
      <xdr:col>50</xdr:col>
      <xdr:colOff>165100</xdr:colOff>
      <xdr:row>96</xdr:row>
      <xdr:rowOff>168794</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52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13871</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30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168573</xdr:rowOff>
    </xdr:from>
    <xdr:to>
      <xdr:col>45</xdr:col>
      <xdr:colOff>177800</xdr:colOff>
      <xdr:row>97</xdr:row>
      <xdr:rowOff>20486</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7861300" y="16627773"/>
          <a:ext cx="889000" cy="23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75185</xdr:rowOff>
    </xdr:from>
    <xdr:to>
      <xdr:col>46</xdr:col>
      <xdr:colOff>38100</xdr:colOff>
      <xdr:row>97</xdr:row>
      <xdr:rowOff>5335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534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21862</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309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134203</xdr:rowOff>
    </xdr:from>
    <xdr:to>
      <xdr:col>41</xdr:col>
      <xdr:colOff>50800</xdr:colOff>
      <xdr:row>97</xdr:row>
      <xdr:rowOff>20486</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6972300" y="16593403"/>
          <a:ext cx="889000" cy="57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47380</xdr:rowOff>
    </xdr:from>
    <xdr:to>
      <xdr:col>41</xdr:col>
      <xdr:colOff>101600</xdr:colOff>
      <xdr:row>96</xdr:row>
      <xdr:rowOff>148980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50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165507</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281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155125</xdr:rowOff>
    </xdr:from>
    <xdr:to>
      <xdr:col>36</xdr:col>
      <xdr:colOff>165100</xdr:colOff>
      <xdr:row>96</xdr:row>
      <xdr:rowOff>85275</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44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101802</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218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111097</xdr:rowOff>
    </xdr:from>
    <xdr:to>
      <xdr:col>55</xdr:col>
      <xdr:colOff>50800</xdr:colOff>
      <xdr:row>97</xdr:row>
      <xdr:rowOff>41247</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57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89524</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548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123842</xdr:rowOff>
    </xdr:from>
    <xdr:to>
      <xdr:col>50</xdr:col>
      <xdr:colOff>165100</xdr:colOff>
      <xdr:row>97</xdr:row>
      <xdr:rowOff>53992</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583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45119</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675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117773</xdr:rowOff>
    </xdr:from>
    <xdr:to>
      <xdr:col>46</xdr:col>
      <xdr:colOff>38100</xdr:colOff>
      <xdr:row>97</xdr:row>
      <xdr:rowOff>47923</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576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39050</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66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141136</xdr:rowOff>
    </xdr:from>
    <xdr:to>
      <xdr:col>41</xdr:col>
      <xdr:colOff>101600</xdr:colOff>
      <xdr:row>97</xdr:row>
      <xdr:rowOff>71286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600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62413</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693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83403</xdr:rowOff>
    </xdr:from>
    <xdr:to>
      <xdr:col>36</xdr:col>
      <xdr:colOff>165100</xdr:colOff>
      <xdr:row>97</xdr:row>
      <xdr:rowOff>13553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542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4680</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635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163833</xdr:rowOff>
    </xdr:from>
    <xdr:to>
      <xdr:col>85</xdr:col>
      <xdr:colOff>126364</xdr:colOff>
      <xdr:row>39</xdr:row>
      <xdr:rowOff>44450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307333"/>
          <a:ext cx="1269" cy="1423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59796</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746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110510</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082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163833</xdr:rowOff>
    </xdr:from>
    <xdr:to>
      <xdr:col>86</xdr:col>
      <xdr:colOff>25400</xdr:colOff>
      <xdr:row>30</xdr:row>
      <xdr:rowOff>163833</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307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148696</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492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125819</xdr:rowOff>
    </xdr:from>
    <xdr:to>
      <xdr:col>85</xdr:col>
      <xdr:colOff>177800</xdr:colOff>
      <xdr:row>39</xdr:row>
      <xdr:rowOff>55969</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640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144473</xdr:rowOff>
    </xdr:from>
    <xdr:to>
      <xdr:col>81</xdr:col>
      <xdr:colOff>101600</xdr:colOff>
      <xdr:row>39</xdr:row>
      <xdr:rowOff>74623</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65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91150</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46428" y="6434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148195</xdr:rowOff>
    </xdr:from>
    <xdr:to>
      <xdr:col>76</xdr:col>
      <xdr:colOff>165100</xdr:colOff>
      <xdr:row>39</xdr:row>
      <xdr:rowOff>78345</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66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94872</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57428" y="643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36182</xdr:rowOff>
    </xdr:from>
    <xdr:to>
      <xdr:col>71</xdr:col>
      <xdr:colOff>177800</xdr:colOff>
      <xdr:row>39</xdr:row>
      <xdr:rowOff>44450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814300" y="6722732"/>
          <a:ext cx="889000" cy="8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151773</xdr:rowOff>
    </xdr:from>
    <xdr:to>
      <xdr:col>72</xdr:col>
      <xdr:colOff>38100</xdr:colOff>
      <xdr:row>39</xdr:row>
      <xdr:rowOff>81923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66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98450</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68428" y="6442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137862</xdr:rowOff>
    </xdr:from>
    <xdr:to>
      <xdr:col>67</xdr:col>
      <xdr:colOff>101600</xdr:colOff>
      <xdr:row>39</xdr:row>
      <xdr:rowOff>68012</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652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84539</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79428" y="6428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104246</xdr:rowOff>
    </xdr:from>
    <xdr:ext cx="249299"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619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156832</xdr:rowOff>
    </xdr:from>
    <xdr:to>
      <xdr:col>67</xdr:col>
      <xdr:colOff>101600</xdr:colOff>
      <xdr:row>39</xdr:row>
      <xdr:rowOff>86982</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671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78109</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79428" y="6764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3153</xdr:rowOff>
    </xdr:from>
    <xdr:to>
      <xdr:col>85</xdr:col>
      <xdr:colOff>126364</xdr:colOff>
      <xdr:row>78</xdr:row>
      <xdr:rowOff>54470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004653"/>
          <a:ext cx="1269" cy="1422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58297</xdr:rowOff>
    </xdr:from>
    <xdr:ext cx="469744"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43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54470</xdr:rowOff>
    </xdr:from>
    <xdr:to>
      <xdr:col>86</xdr:col>
      <xdr:colOff>25400</xdr:colOff>
      <xdr:row>78</xdr:row>
      <xdr:rowOff>54470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42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121280</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1779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3153</xdr:rowOff>
    </xdr:from>
    <xdr:to>
      <xdr:col>86</xdr:col>
      <xdr:colOff>25400</xdr:colOff>
      <xdr:row>70</xdr:row>
      <xdr:rowOff>3153</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004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9032</xdr:rowOff>
    </xdr:from>
    <xdr:to>
      <xdr:col>85</xdr:col>
      <xdr:colOff>127000</xdr:colOff>
      <xdr:row>77</xdr:row>
      <xdr:rowOff>12982</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5481300" y="13210682"/>
          <a:ext cx="838200" cy="3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146268</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2833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123391</xdr:rowOff>
    </xdr:from>
    <xdr:to>
      <xdr:col>85</xdr:col>
      <xdr:colOff>177800</xdr:colOff>
      <xdr:row>76</xdr:row>
      <xdr:rowOff>53541</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2982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12489</xdr:rowOff>
    </xdr:from>
    <xdr:to>
      <xdr:col>81</xdr:col>
      <xdr:colOff>50800</xdr:colOff>
      <xdr:row>77</xdr:row>
      <xdr:rowOff>12982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4592300" y="13214139"/>
          <a:ext cx="889000" cy="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119944</xdr:rowOff>
    </xdr:from>
    <xdr:to>
      <xdr:col>81</xdr:col>
      <xdr:colOff>101600</xdr:colOff>
      <xdr:row>76</xdr:row>
      <xdr:rowOff>50093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297869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66621</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2753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12489</xdr:rowOff>
    </xdr:from>
    <xdr:to>
      <xdr:col>76</xdr:col>
      <xdr:colOff>114300</xdr:colOff>
      <xdr:row>77</xdr:row>
      <xdr:rowOff>36647</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3214139"/>
          <a:ext cx="889000" cy="24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83514</xdr:rowOff>
    </xdr:from>
    <xdr:to>
      <xdr:col>76</xdr:col>
      <xdr:colOff>165100</xdr:colOff>
      <xdr:row>76</xdr:row>
      <xdr:rowOff>13664</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294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30191</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271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30483</xdr:rowOff>
    </xdr:from>
    <xdr:to>
      <xdr:col>71</xdr:col>
      <xdr:colOff>177800</xdr:colOff>
      <xdr:row>77</xdr:row>
      <xdr:rowOff>36647</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814300" y="13232133"/>
          <a:ext cx="889000" cy="6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104243</xdr:rowOff>
    </xdr:from>
    <xdr:to>
      <xdr:col>72</xdr:col>
      <xdr:colOff>38100</xdr:colOff>
      <xdr:row>76</xdr:row>
      <xdr:rowOff>34393</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2962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50920</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2738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91168</xdr:rowOff>
    </xdr:from>
    <xdr:to>
      <xdr:col>67</xdr:col>
      <xdr:colOff>101600</xdr:colOff>
      <xdr:row>76</xdr:row>
      <xdr:rowOff>21318</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294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37845</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2725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129682</xdr:rowOff>
    </xdr:from>
    <xdr:to>
      <xdr:col>85</xdr:col>
      <xdr:colOff>177800</xdr:colOff>
      <xdr:row>77</xdr:row>
      <xdr:rowOff>59832</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3159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108109</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3138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133632</xdr:rowOff>
    </xdr:from>
    <xdr:to>
      <xdr:col>81</xdr:col>
      <xdr:colOff>101600</xdr:colOff>
      <xdr:row>77</xdr:row>
      <xdr:rowOff>63782</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316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54909</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3256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133139</xdr:rowOff>
    </xdr:from>
    <xdr:to>
      <xdr:col>76</xdr:col>
      <xdr:colOff>165100</xdr:colOff>
      <xdr:row>77</xdr:row>
      <xdr:rowOff>63289</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316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54416</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256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157297</xdr:rowOff>
    </xdr:from>
    <xdr:to>
      <xdr:col>72</xdr:col>
      <xdr:colOff>38100</xdr:colOff>
      <xdr:row>77</xdr:row>
      <xdr:rowOff>87447</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18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78574</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3280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151133</xdr:rowOff>
    </xdr:from>
    <xdr:to>
      <xdr:col>67</xdr:col>
      <xdr:colOff>101600</xdr:colOff>
      <xdr:row>77</xdr:row>
      <xdr:rowOff>81283</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181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72410</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274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115736</xdr:rowOff>
    </xdr:from>
    <xdr:to>
      <xdr:col>85</xdr:col>
      <xdr:colOff>126364</xdr:colOff>
      <xdr:row>99</xdr:row>
      <xdr:rowOff>43870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717686"/>
          <a:ext cx="1269" cy="1299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47697</xdr:rowOff>
    </xdr:from>
    <xdr:ext cx="313932"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70212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43870</xdr:rowOff>
    </xdr:from>
    <xdr:to>
      <xdr:col>86</xdr:col>
      <xdr:colOff>25400</xdr:colOff>
      <xdr:row>99</xdr:row>
      <xdr:rowOff>43870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701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62413</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492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115736</xdr:rowOff>
    </xdr:from>
    <xdr:to>
      <xdr:col>86</xdr:col>
      <xdr:colOff>25400</xdr:colOff>
      <xdr:row>91</xdr:row>
      <xdr:rowOff>115736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71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27229</xdr:rowOff>
    </xdr:from>
    <xdr:to>
      <xdr:col>85</xdr:col>
      <xdr:colOff>127000</xdr:colOff>
      <xdr:row>99</xdr:row>
      <xdr:rowOff>43870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5481300" y="17000779"/>
          <a:ext cx="838200" cy="16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166282</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4540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143405</xdr:rowOff>
    </xdr:from>
    <xdr:to>
      <xdr:col>85</xdr:col>
      <xdr:colOff>177800</xdr:colOff>
      <xdr:row>97</xdr:row>
      <xdr:rowOff>73555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60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4293</xdr:rowOff>
    </xdr:from>
    <xdr:to>
      <xdr:col>81</xdr:col>
      <xdr:colOff>50800</xdr:colOff>
      <xdr:row>99</xdr:row>
      <xdr:rowOff>27229</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4592300" y="16977843"/>
          <a:ext cx="889000" cy="22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122870</xdr:rowOff>
    </xdr:from>
    <xdr:to>
      <xdr:col>81</xdr:col>
      <xdr:colOff>101600</xdr:colOff>
      <xdr:row>97</xdr:row>
      <xdr:rowOff>53020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58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69547</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35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122867</xdr:rowOff>
    </xdr:from>
    <xdr:to>
      <xdr:col>76</xdr:col>
      <xdr:colOff>114300</xdr:colOff>
      <xdr:row>99</xdr:row>
      <xdr:rowOff>4293</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3703300" y="16753517"/>
          <a:ext cx="889000" cy="224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30950</xdr:rowOff>
    </xdr:from>
    <xdr:to>
      <xdr:col>76</xdr:col>
      <xdr:colOff>165100</xdr:colOff>
      <xdr:row>97</xdr:row>
      <xdr:rowOff>132550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6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149077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436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122867</xdr:rowOff>
    </xdr:from>
    <xdr:to>
      <xdr:col>71</xdr:col>
      <xdr:colOff>177800</xdr:colOff>
      <xdr:row>99</xdr:row>
      <xdr:rowOff>7905</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753517"/>
          <a:ext cx="889000" cy="227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153860</xdr:rowOff>
    </xdr:from>
    <xdr:to>
      <xdr:col>72</xdr:col>
      <xdr:colOff>38100</xdr:colOff>
      <xdr:row>97</xdr:row>
      <xdr:rowOff>84010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61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100537</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38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19924</xdr:rowOff>
    </xdr:from>
    <xdr:to>
      <xdr:col>67</xdr:col>
      <xdr:colOff>101600</xdr:colOff>
      <xdr:row>98</xdr:row>
      <xdr:rowOff>121524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22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138051</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59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164520</xdr:rowOff>
    </xdr:from>
    <xdr:to>
      <xdr:col>85</xdr:col>
      <xdr:colOff>177800</xdr:colOff>
      <xdr:row>99</xdr:row>
      <xdr:rowOff>94670</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96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79447</xdr:rowOff>
    </xdr:from>
    <xdr:ext cx="313932"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8815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147879</xdr:rowOff>
    </xdr:from>
    <xdr:to>
      <xdr:col>81</xdr:col>
      <xdr:colOff>101600</xdr:colOff>
      <xdr:row>99</xdr:row>
      <xdr:rowOff>78029</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949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69156</xdr:rowOff>
    </xdr:from>
    <xdr:ext cx="469744"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46428" y="17042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124943</xdr:rowOff>
    </xdr:from>
    <xdr:to>
      <xdr:col>76</xdr:col>
      <xdr:colOff>165100</xdr:colOff>
      <xdr:row>99</xdr:row>
      <xdr:rowOff>55093</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92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46220</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57428" y="1701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72067</xdr:rowOff>
    </xdr:from>
    <xdr:to>
      <xdr:col>72</xdr:col>
      <xdr:colOff>38100</xdr:colOff>
      <xdr:row>98</xdr:row>
      <xdr:rowOff>2217</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702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164794</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795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128555</xdr:rowOff>
    </xdr:from>
    <xdr:to>
      <xdr:col>67</xdr:col>
      <xdr:colOff>101600</xdr:colOff>
      <xdr:row>99</xdr:row>
      <xdr:rowOff>58705</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93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49832</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79428" y="17023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27996</xdr:rowOff>
    </xdr:from>
    <xdr:to>
      <xdr:col>116</xdr:col>
      <xdr:colOff>62864</xdr:colOff>
      <xdr:row>39</xdr:row>
      <xdr:rowOff>98878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2159595" y="5342946"/>
          <a:ext cx="1269" cy="1442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0" name="投資及び出資金最小値テキスト">
          <a:extLst>
            <a:ext uri="{FF2B5EF4-FFF2-40B4-BE49-F238E27FC236}">
              <a16:creationId xmlns:a16="http://schemas.microsoft.com/office/drawing/2014/main" id="{00000000-0008-0000-0600-0000DA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146123</xdr:rowOff>
    </xdr:from>
    <xdr:ext cx="534377" cy="259045"/>
    <xdr:sp macro="" textlink="">
      <xdr:nvSpPr>
        <xdr:cNvPr id="732" name="投資及び出資金最大値テキスト">
          <a:extLst>
            <a:ext uri="{FF2B5EF4-FFF2-40B4-BE49-F238E27FC236}">
              <a16:creationId xmlns:a16="http://schemas.microsoft.com/office/drawing/2014/main" id="{00000000-0008-0000-0600-0000DC020000}"/>
            </a:ext>
          </a:extLst>
        </xdr:cNvPr>
        <xdr:cNvSpPr txBox="1"/>
      </xdr:nvSpPr>
      <xdr:spPr>
        <a:xfrm>
          <a:off x="22212300" y="511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27996</xdr:rowOff>
    </xdr:from>
    <xdr:to>
      <xdr:col>116</xdr:col>
      <xdr:colOff>152400</xdr:colOff>
      <xdr:row>31</xdr:row>
      <xdr:rowOff>27996</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5342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33711</xdr:rowOff>
    </xdr:from>
    <xdr:to>
      <xdr:col>116</xdr:col>
      <xdr:colOff>63500</xdr:colOff>
      <xdr:row>39</xdr:row>
      <xdr:rowOff>57943</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1323300" y="6720261"/>
          <a:ext cx="838200" cy="24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168029</xdr:rowOff>
    </xdr:from>
    <xdr:ext cx="469744" cy="259045"/>
    <xdr:sp macro="" textlink="">
      <xdr:nvSpPr>
        <xdr:cNvPr id="735" name="投資及び出資金平均値テキスト">
          <a:extLst>
            <a:ext uri="{FF2B5EF4-FFF2-40B4-BE49-F238E27FC236}">
              <a16:creationId xmlns:a16="http://schemas.microsoft.com/office/drawing/2014/main" id="{00000000-0008-0000-0600-0000DF020000}"/>
            </a:ext>
          </a:extLst>
        </xdr:cNvPr>
        <xdr:cNvSpPr txBox="1"/>
      </xdr:nvSpPr>
      <xdr:spPr>
        <a:xfrm>
          <a:off x="22212300" y="65116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145152</xdr:rowOff>
    </xdr:from>
    <xdr:to>
      <xdr:col>116</xdr:col>
      <xdr:colOff>114300</xdr:colOff>
      <xdr:row>39</xdr:row>
      <xdr:rowOff>75302</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2110700" y="6660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32503</xdr:rowOff>
    </xdr:from>
    <xdr:to>
      <xdr:col>111</xdr:col>
      <xdr:colOff>177800</xdr:colOff>
      <xdr:row>39</xdr:row>
      <xdr:rowOff>33711</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0434300" y="6719053"/>
          <a:ext cx="889000" cy="1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162052</xdr:rowOff>
    </xdr:from>
    <xdr:to>
      <xdr:col>112</xdr:col>
      <xdr:colOff>38100</xdr:colOff>
      <xdr:row>39</xdr:row>
      <xdr:rowOff>92202</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1272500" y="6677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83329</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088428" y="6769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32503</xdr:rowOff>
    </xdr:from>
    <xdr:to>
      <xdr:col>107</xdr:col>
      <xdr:colOff>50800</xdr:colOff>
      <xdr:row>39</xdr:row>
      <xdr:rowOff>33107</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19545300" y="6719053"/>
          <a:ext cx="889000" cy="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8825</xdr:rowOff>
    </xdr:from>
    <xdr:to>
      <xdr:col>107</xdr:col>
      <xdr:colOff>101600</xdr:colOff>
      <xdr:row>39</xdr:row>
      <xdr:rowOff>110425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0383500" y="669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101552</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199428" y="6788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155555</xdr:rowOff>
    </xdr:from>
    <xdr:to>
      <xdr:col>102</xdr:col>
      <xdr:colOff>114300</xdr:colOff>
      <xdr:row>39</xdr:row>
      <xdr:rowOff>33107</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656300" y="6670655"/>
          <a:ext cx="889000" cy="49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17087</xdr:rowOff>
    </xdr:from>
    <xdr:to>
      <xdr:col>102</xdr:col>
      <xdr:colOff>165100</xdr:colOff>
      <xdr:row>39</xdr:row>
      <xdr:rowOff>118687</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494500" y="670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109814</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10428" y="6796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153806</xdr:rowOff>
    </xdr:from>
    <xdr:to>
      <xdr:col>98</xdr:col>
      <xdr:colOff>38100</xdr:colOff>
      <xdr:row>39</xdr:row>
      <xdr:rowOff>83956</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605500" y="6668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75083</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21428" y="6761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7143</xdr:rowOff>
    </xdr:from>
    <xdr:to>
      <xdr:col>116</xdr:col>
      <xdr:colOff>114300</xdr:colOff>
      <xdr:row>39</xdr:row>
      <xdr:rowOff>108743</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2110700" y="6693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123579</xdr:rowOff>
    </xdr:from>
    <xdr:ext cx="469744" cy="259045"/>
    <xdr:sp macro="" textlink="">
      <xdr:nvSpPr>
        <xdr:cNvPr id="754" name="投資及び出資金該当値テキスト">
          <a:extLst>
            <a:ext uri="{FF2B5EF4-FFF2-40B4-BE49-F238E27FC236}">
              <a16:creationId xmlns:a16="http://schemas.microsoft.com/office/drawing/2014/main" id="{00000000-0008-0000-0600-0000F2020000}"/>
            </a:ext>
          </a:extLst>
        </xdr:cNvPr>
        <xdr:cNvSpPr txBox="1"/>
      </xdr:nvSpPr>
      <xdr:spPr>
        <a:xfrm>
          <a:off x="22212300" y="6638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154361</xdr:rowOff>
    </xdr:from>
    <xdr:to>
      <xdr:col>112</xdr:col>
      <xdr:colOff>38100</xdr:colOff>
      <xdr:row>39</xdr:row>
      <xdr:rowOff>84511</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1272500" y="666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101038</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644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153153</xdr:rowOff>
    </xdr:from>
    <xdr:to>
      <xdr:col>107</xdr:col>
      <xdr:colOff>101600</xdr:colOff>
      <xdr:row>39</xdr:row>
      <xdr:rowOff>83303</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0383500" y="6668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99830</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199428" y="6443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153757</xdr:rowOff>
    </xdr:from>
    <xdr:to>
      <xdr:col>102</xdr:col>
      <xdr:colOff>165100</xdr:colOff>
      <xdr:row>39</xdr:row>
      <xdr:rowOff>83907</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494500" y="666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100434</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10428" y="644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104755</xdr:rowOff>
    </xdr:from>
    <xdr:to>
      <xdr:col>98</xdr:col>
      <xdr:colOff>38100</xdr:colOff>
      <xdr:row>39</xdr:row>
      <xdr:rowOff>34905</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605500" y="661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51432</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21428" y="6395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103353</xdr:rowOff>
    </xdr:from>
    <xdr:to>
      <xdr:col>116</xdr:col>
      <xdr:colOff>62864</xdr:colOff>
      <xdr:row>58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675853"/>
          <a:ext cx="1269" cy="1293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50030</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51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103353</xdr:rowOff>
    </xdr:from>
    <xdr:to>
      <xdr:col>116</xdr:col>
      <xdr:colOff>152400</xdr:colOff>
      <xdr:row>50</xdr:row>
      <xdr:rowOff>103353</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675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1323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61885</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6630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39008</xdr:rowOff>
    </xdr:from>
    <xdr:to>
      <xdr:col>116</xdr:col>
      <xdr:colOff>114300</xdr:colOff>
      <xdr:row>57</xdr:row>
      <xdr:rowOff>140608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81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25400</xdr:rowOff>
    </xdr:from>
    <xdr:to>
      <xdr:col>111</xdr:col>
      <xdr:colOff>177800</xdr:colOff>
      <xdr:row>58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043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47981</xdr:rowOff>
    </xdr:from>
    <xdr:to>
      <xdr:col>112</xdr:col>
      <xdr:colOff>38100</xdr:colOff>
      <xdr:row>57</xdr:row>
      <xdr:rowOff>149581</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82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166108</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595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25400</xdr:rowOff>
    </xdr:from>
    <xdr:to>
      <xdr:col>107</xdr:col>
      <xdr:colOff>50800</xdr:colOff>
      <xdr:row>58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545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48209</xdr:rowOff>
    </xdr:from>
    <xdr:to>
      <xdr:col>107</xdr:col>
      <xdr:colOff>101600</xdr:colOff>
      <xdr:row>57</xdr:row>
      <xdr:rowOff>149809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82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166336</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596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25400</xdr:rowOff>
    </xdr:from>
    <xdr:to>
      <xdr:col>102</xdr:col>
      <xdr:colOff>114300</xdr:colOff>
      <xdr:row>58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656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74726</xdr:rowOff>
    </xdr:from>
    <xdr:to>
      <xdr:col>102</xdr:col>
      <xdr:colOff>165100</xdr:colOff>
      <xdr:row>57</xdr:row>
      <xdr:rowOff>4876</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67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21403</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45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154565</xdr:rowOff>
    </xdr:from>
    <xdr:to>
      <xdr:col>98</xdr:col>
      <xdr:colOff>38100</xdr:colOff>
      <xdr:row>57</xdr:row>
      <xdr:rowOff>84715</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75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101242</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53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60977</xdr:rowOff>
    </xdr:from>
    <xdr:ext cx="249299"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83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67327</xdr:rowOff>
    </xdr:from>
    <xdr:ext cx="24929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9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67327</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30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146050</xdr:rowOff>
    </xdr:from>
    <xdr:to>
      <xdr:col>102</xdr:col>
      <xdr:colOff>165100</xdr:colOff>
      <xdr:row>58</xdr:row>
      <xdr:rowOff>76200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58</xdr:row>
      <xdr:rowOff>67327</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420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58</xdr:row>
      <xdr:rowOff>67327</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531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97729</xdr:rowOff>
    </xdr:from>
    <xdr:to>
      <xdr:col>116</xdr:col>
      <xdr:colOff>62864</xdr:colOff>
      <xdr:row>77</xdr:row>
      <xdr:rowOff>97867</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2159595" y="12099229"/>
          <a:ext cx="1269" cy="1200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101694</xdr:rowOff>
    </xdr:from>
    <xdr:ext cx="534377" cy="259045"/>
    <xdr:sp macro="" textlink="">
      <xdr:nvSpPr>
        <xdr:cNvPr id="839" name="繰出金最小値テキスト">
          <a:extLst>
            <a:ext uri="{FF2B5EF4-FFF2-40B4-BE49-F238E27FC236}">
              <a16:creationId xmlns:a16="http://schemas.microsoft.com/office/drawing/2014/main" id="{00000000-0008-0000-0600-000047030000}"/>
            </a:ext>
          </a:extLst>
        </xdr:cNvPr>
        <xdr:cNvSpPr txBox="1"/>
      </xdr:nvSpPr>
      <xdr:spPr>
        <a:xfrm>
          <a:off x="22212300" y="13303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97867</xdr:rowOff>
    </xdr:from>
    <xdr:to>
      <xdr:col>116</xdr:col>
      <xdr:colOff>152400</xdr:colOff>
      <xdr:row>77</xdr:row>
      <xdr:rowOff>97867</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3299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44406</xdr:rowOff>
    </xdr:from>
    <xdr:ext cx="534377" cy="259045"/>
    <xdr:sp macro="" textlink="">
      <xdr:nvSpPr>
        <xdr:cNvPr id="841" name="繰出金最大値テキスト">
          <a:extLst>
            <a:ext uri="{FF2B5EF4-FFF2-40B4-BE49-F238E27FC236}">
              <a16:creationId xmlns:a16="http://schemas.microsoft.com/office/drawing/2014/main" id="{00000000-0008-0000-0600-000049030000}"/>
            </a:ext>
          </a:extLst>
        </xdr:cNvPr>
        <xdr:cNvSpPr txBox="1"/>
      </xdr:nvSpPr>
      <xdr:spPr>
        <a:xfrm>
          <a:off x="22212300" y="11874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97729</xdr:rowOff>
    </xdr:from>
    <xdr:to>
      <xdr:col>116</xdr:col>
      <xdr:colOff>152400</xdr:colOff>
      <xdr:row>70</xdr:row>
      <xdr:rowOff>97729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2099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149941</xdr:rowOff>
    </xdr:from>
    <xdr:to>
      <xdr:col>116</xdr:col>
      <xdr:colOff>63500</xdr:colOff>
      <xdr:row>76</xdr:row>
      <xdr:rowOff>50569</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1323300" y="13008691"/>
          <a:ext cx="838200" cy="72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156674</xdr:rowOff>
    </xdr:from>
    <xdr:ext cx="534377" cy="259045"/>
    <xdr:sp macro="" textlink="">
      <xdr:nvSpPr>
        <xdr:cNvPr id="844" name="繰出金平均値テキスト">
          <a:extLst>
            <a:ext uri="{FF2B5EF4-FFF2-40B4-BE49-F238E27FC236}">
              <a16:creationId xmlns:a16="http://schemas.microsoft.com/office/drawing/2014/main" id="{00000000-0008-0000-0600-00004C030000}"/>
            </a:ext>
          </a:extLst>
        </xdr:cNvPr>
        <xdr:cNvSpPr txBox="1"/>
      </xdr:nvSpPr>
      <xdr:spPr>
        <a:xfrm>
          <a:off x="22212300" y="126725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133797</xdr:rowOff>
    </xdr:from>
    <xdr:to>
      <xdr:col>116</xdr:col>
      <xdr:colOff>114300</xdr:colOff>
      <xdr:row>75</xdr:row>
      <xdr:rowOff>63947</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2110700" y="1282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50569</xdr:rowOff>
    </xdr:from>
    <xdr:to>
      <xdr:col>111</xdr:col>
      <xdr:colOff>177800</xdr:colOff>
      <xdr:row>76</xdr:row>
      <xdr:rowOff>114212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0434300" y="13080769"/>
          <a:ext cx="889000" cy="63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152816</xdr:rowOff>
    </xdr:from>
    <xdr:to>
      <xdr:col>112</xdr:col>
      <xdr:colOff>38100</xdr:colOff>
      <xdr:row>74</xdr:row>
      <xdr:rowOff>82966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1272500" y="1266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99493</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056111" y="1244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114212</xdr:rowOff>
    </xdr:from>
    <xdr:to>
      <xdr:col>107</xdr:col>
      <xdr:colOff>50800</xdr:colOff>
      <xdr:row>76</xdr:row>
      <xdr:rowOff>156319</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9545300" y="13144412"/>
          <a:ext cx="889000" cy="42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2832</xdr:rowOff>
    </xdr:from>
    <xdr:to>
      <xdr:col>107</xdr:col>
      <xdr:colOff>101600</xdr:colOff>
      <xdr:row>74</xdr:row>
      <xdr:rowOff>104432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0383500" y="126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120959</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167111" y="12465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156319</xdr:rowOff>
    </xdr:from>
    <xdr:to>
      <xdr:col>102</xdr:col>
      <xdr:colOff>114300</xdr:colOff>
      <xdr:row>76</xdr:row>
      <xdr:rowOff>169738</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8656300" y="13186519"/>
          <a:ext cx="889000" cy="13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11862</xdr:rowOff>
    </xdr:from>
    <xdr:to>
      <xdr:col>102</xdr:col>
      <xdr:colOff>165100</xdr:colOff>
      <xdr:row>74</xdr:row>
      <xdr:rowOff>113462</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9494500" y="12699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129989</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278111" y="12474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163950</xdr:rowOff>
    </xdr:from>
    <xdr:to>
      <xdr:col>98</xdr:col>
      <xdr:colOff>38100</xdr:colOff>
      <xdr:row>74</xdr:row>
      <xdr:rowOff>94100</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8605500" y="1267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110627</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389111" y="12455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99141</xdr:rowOff>
    </xdr:from>
    <xdr:to>
      <xdr:col>116</xdr:col>
      <xdr:colOff>114300</xdr:colOff>
      <xdr:row>76</xdr:row>
      <xdr:rowOff>29291</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2110700" y="12957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77568</xdr:rowOff>
    </xdr:from>
    <xdr:ext cx="534377" cy="259045"/>
    <xdr:sp macro="" textlink="">
      <xdr:nvSpPr>
        <xdr:cNvPr id="863" name="繰出金該当値テキスト">
          <a:extLst>
            <a:ext uri="{FF2B5EF4-FFF2-40B4-BE49-F238E27FC236}">
              <a16:creationId xmlns:a16="http://schemas.microsoft.com/office/drawing/2014/main" id="{00000000-0008-0000-0600-00005F030000}"/>
            </a:ext>
          </a:extLst>
        </xdr:cNvPr>
        <xdr:cNvSpPr txBox="1"/>
      </xdr:nvSpPr>
      <xdr:spPr>
        <a:xfrm>
          <a:off x="22212300" y="12936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171219</xdr:rowOff>
    </xdr:from>
    <xdr:to>
      <xdr:col>112</xdr:col>
      <xdr:colOff>38100</xdr:colOff>
      <xdr:row>76</xdr:row>
      <xdr:rowOff>101369</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1272500" y="1302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92496</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312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63412</xdr:rowOff>
    </xdr:from>
    <xdr:to>
      <xdr:col>107</xdr:col>
      <xdr:colOff>101600</xdr:colOff>
      <xdr:row>76</xdr:row>
      <xdr:rowOff>165012</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0383500" y="1309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156139</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3186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105519</xdr:rowOff>
    </xdr:from>
    <xdr:to>
      <xdr:col>102</xdr:col>
      <xdr:colOff>165100</xdr:colOff>
      <xdr:row>77</xdr:row>
      <xdr:rowOff>35669</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9494500" y="13135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26796</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3228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118938</xdr:rowOff>
    </xdr:from>
    <xdr:to>
      <xdr:col>98</xdr:col>
      <xdr:colOff>38100</xdr:colOff>
      <xdr:row>77</xdr:row>
      <xdr:rowOff>49088</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8605500" y="13149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40215</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3241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6" name="前年度繰上充用金グラフ枠">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8" name="前年度繰上充用金最小値テキスト">
          <a:extLst>
            <a:ext uri="{FF2B5EF4-FFF2-40B4-BE49-F238E27FC236}">
              <a16:creationId xmlns:a16="http://schemas.microsoft.com/office/drawing/2014/main" id="{00000000-0008-0000-0600-00007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0" name="前年度繰上充用金最大値テキスト">
          <a:extLst>
            <a:ext uri="{FF2B5EF4-FFF2-40B4-BE49-F238E27FC236}">
              <a16:creationId xmlns:a16="http://schemas.microsoft.com/office/drawing/2014/main" id="{00000000-0008-0000-0600-00007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3" name="前年度繰上充用金平均値テキスト">
          <a:extLst>
            <a:ext uri="{FF2B5EF4-FFF2-40B4-BE49-F238E27FC236}">
              <a16:creationId xmlns:a16="http://schemas.microsoft.com/office/drawing/2014/main" id="{00000000-0008-0000-0600-00007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2" name="前年度繰上充用金該当値テキスト">
          <a:extLst>
            <a:ext uri="{FF2B5EF4-FFF2-40B4-BE49-F238E27FC236}">
              <a16:creationId xmlns:a16="http://schemas.microsoft.com/office/drawing/2014/main" id="{00000000-0008-0000-0600-00009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83,288</a:t>
          </a:r>
          <a:r>
            <a:rPr kumimoji="1" lang="ja-JP" altLang="en-US" sz="1300">
              <a:latin typeface="ＭＳ Ｐゴシック" panose="020B0600070205080204" pitchFamily="50" charset="-128"/>
              <a:ea typeface="ＭＳ Ｐゴシック" panose="020B0600070205080204" pitchFamily="50" charset="-128"/>
            </a:rPr>
            <a:t>円となっており、類似団体内平均と比較して低い状況であるが、前年度に比べ</a:t>
          </a:r>
          <a:r>
            <a:rPr kumimoji="1" lang="en-US" altLang="ja-JP" sz="1300">
              <a:latin typeface="ＭＳ Ｐゴシック" panose="020B0600070205080204" pitchFamily="50" charset="-128"/>
              <a:ea typeface="ＭＳ Ｐゴシック" panose="020B0600070205080204" pitchFamily="50" charset="-128"/>
            </a:rPr>
            <a:t>5,426</a:t>
          </a:r>
          <a:r>
            <a:rPr kumimoji="1" lang="ja-JP" altLang="en-US" sz="1300">
              <a:latin typeface="ＭＳ Ｐゴシック" panose="020B0600070205080204" pitchFamily="50" charset="-128"/>
              <a:ea typeface="ＭＳ Ｐゴシック" panose="020B0600070205080204" pitchFamily="50" charset="-128"/>
            </a:rPr>
            <a:t>円増加していることから、行政サービスの提供方法の見直しに応じた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職員数</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の適正化に取り組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み、人件費の抑制を図る。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扶助費は、住民一人当たり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78,085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円となっており、類似団体内平均と比較して低い状況であるが、前年度に比べ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15,420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円増加している。主な要因は、町内の私立幼稚園が認定こども園に移行したことに伴い、子どものための教育・保育給付に係る施設型給付が</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増加したことによるものなどである。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普通建設事業費は、住民一人当たり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76,715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円で前年度に比べ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30,256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円増となっている。普通建設事業費のうち新規整備の住民一人当たりのコストが前年度に比べ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29,448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円増加している。これは、小中一貫教育校化に伴う町立小学校校舎の新規整備によるものである。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埼玉県川島町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18,671
18,186
41.63
9,461,777
8,841,199
547,521
5,514,039
5,316,366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20.8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18999</xdr:rowOff>
    </xdr:from>
    <xdr:to>
      <xdr:col>24</xdr:col>
      <xdr:colOff>62865</xdr:colOff>
      <xdr:row>37</xdr:row>
      <xdr:rowOff>9398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162499"/>
          <a:ext cx="1270" cy="1190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13225</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35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9398</xdr:rowOff>
    </xdr:from>
    <xdr:to>
      <xdr:col>24</xdr:col>
      <xdr:colOff>152400</xdr:colOff>
      <xdr:row>37</xdr:row>
      <xdr:rowOff>9398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353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137126</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37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18999</xdr:rowOff>
    </xdr:from>
    <xdr:to>
      <xdr:col>24</xdr:col>
      <xdr:colOff>152400</xdr:colOff>
      <xdr:row>30</xdr:row>
      <xdr:rowOff>18999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16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126212</xdr:rowOff>
    </xdr:from>
    <xdr:to>
      <xdr:col>24</xdr:col>
      <xdr:colOff>63500</xdr:colOff>
      <xdr:row>34</xdr:row>
      <xdr:rowOff>132385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955512"/>
          <a:ext cx="838200" cy="6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86631</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5730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63754</xdr:rowOff>
    </xdr:from>
    <xdr:to>
      <xdr:col>24</xdr:col>
      <xdr:colOff>114300</xdr:colOff>
      <xdr:row>33</xdr:row>
      <xdr:rowOff>165354</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721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132385</xdr:rowOff>
    </xdr:from>
    <xdr:to>
      <xdr:col>19</xdr:col>
      <xdr:colOff>177800</xdr:colOff>
      <xdr:row>35</xdr:row>
      <xdr:rowOff>34773</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961685"/>
          <a:ext cx="889000" cy="7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82728</xdr:rowOff>
    </xdr:from>
    <xdr:to>
      <xdr:col>20</xdr:col>
      <xdr:colOff>38100</xdr:colOff>
      <xdr:row>34</xdr:row>
      <xdr:rowOff>12878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574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29405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515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16713</xdr:rowOff>
    </xdr:from>
    <xdr:to>
      <xdr:col>15</xdr:col>
      <xdr:colOff>50800</xdr:colOff>
      <xdr:row>35</xdr:row>
      <xdr:rowOff>34773</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017463"/>
          <a:ext cx="889000" cy="18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123418</xdr:rowOff>
    </xdr:from>
    <xdr:to>
      <xdr:col>15</xdr:col>
      <xdr:colOff>101600</xdr:colOff>
      <xdr:row>34</xdr:row>
      <xdr:rowOff>53568</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781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70095</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556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16713</xdr:rowOff>
    </xdr:from>
    <xdr:to>
      <xdr:col>10</xdr:col>
      <xdr:colOff>114300</xdr:colOff>
      <xdr:row>35</xdr:row>
      <xdr:rowOff>18313</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017463"/>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138963</xdr:rowOff>
    </xdr:from>
    <xdr:to>
      <xdr:col>10</xdr:col>
      <xdr:colOff>165100</xdr:colOff>
      <xdr:row>34</xdr:row>
      <xdr:rowOff>69113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79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85640</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57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8890</xdr:rowOff>
    </xdr:from>
    <xdr:to>
      <xdr:col>6</xdr:col>
      <xdr:colOff>38100</xdr:colOff>
      <xdr:row>34</xdr:row>
      <xdr:rowOff>110490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838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127017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613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75412</xdr:rowOff>
    </xdr:from>
    <xdr:to>
      <xdr:col>24</xdr:col>
      <xdr:colOff>114300</xdr:colOff>
      <xdr:row>35</xdr:row>
      <xdr:rowOff>5562</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90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53839</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88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81585</xdr:rowOff>
    </xdr:from>
    <xdr:to>
      <xdr:col>20</xdr:col>
      <xdr:colOff>38100</xdr:colOff>
      <xdr:row>35</xdr:row>
      <xdr:rowOff>11735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91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2862</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00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155423</xdr:rowOff>
    </xdr:from>
    <xdr:to>
      <xdr:col>15</xdr:col>
      <xdr:colOff>101600</xdr:colOff>
      <xdr:row>35</xdr:row>
      <xdr:rowOff>85573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984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76700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077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137363</xdr:rowOff>
    </xdr:from>
    <xdr:to>
      <xdr:col>10</xdr:col>
      <xdr:colOff>165100</xdr:colOff>
      <xdr:row>35</xdr:row>
      <xdr:rowOff>67513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966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58640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059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138963</xdr:rowOff>
    </xdr:from>
    <xdr:to>
      <xdr:col>6</xdr:col>
      <xdr:colOff>38100</xdr:colOff>
      <xdr:row>35</xdr:row>
      <xdr:rowOff>69113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96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60240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06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26208</xdr:rowOff>
    </xdr:from>
    <xdr:to>
      <xdr:col>24</xdr:col>
      <xdr:colOff>62865</xdr:colOff>
      <xdr:row>58</xdr:row>
      <xdr:rowOff>51388</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70158"/>
          <a:ext cx="1270" cy="1225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55215</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9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51388</xdr:rowOff>
    </xdr:from>
    <xdr:to>
      <xdr:col>24</xdr:col>
      <xdr:colOff>152400</xdr:colOff>
      <xdr:row>58</xdr:row>
      <xdr:rowOff>51388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95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144335</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45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364,788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26208</xdr:rowOff>
    </xdr:from>
    <xdr:to>
      <xdr:col>24</xdr:col>
      <xdr:colOff>152400</xdr:colOff>
      <xdr:row>51</xdr:row>
      <xdr:rowOff>26208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70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6868</xdr:rowOff>
    </xdr:from>
    <xdr:to>
      <xdr:col>24</xdr:col>
      <xdr:colOff>63500</xdr:colOff>
      <xdr:row>58</xdr:row>
      <xdr:rowOff>10156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950968"/>
          <a:ext cx="838200" cy="3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165635</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239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142758</xdr:rowOff>
    </xdr:from>
    <xdr:to>
      <xdr:col>24</xdr:col>
      <xdr:colOff>114300</xdr:colOff>
      <xdr:row>56</xdr:row>
      <xdr:rowOff>72908</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7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161611</xdr:rowOff>
    </xdr:from>
    <xdr:to>
      <xdr:col>19</xdr:col>
      <xdr:colOff>177800</xdr:colOff>
      <xdr:row>58</xdr:row>
      <xdr:rowOff>10156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934261"/>
          <a:ext cx="889000" cy="19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17897</xdr:rowOff>
    </xdr:from>
    <xdr:to>
      <xdr:col>20</xdr:col>
      <xdr:colOff>38100</xdr:colOff>
      <xdr:row>56</xdr:row>
      <xdr:rowOff>119497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19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136024</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394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71909</xdr:rowOff>
    </xdr:from>
    <xdr:to>
      <xdr:col>15</xdr:col>
      <xdr:colOff>50800</xdr:colOff>
      <xdr:row>57</xdr:row>
      <xdr:rowOff>161611</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844559"/>
          <a:ext cx="889000" cy="89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52903</xdr:rowOff>
    </xdr:from>
    <xdr:to>
      <xdr:col>15</xdr:col>
      <xdr:colOff>101600</xdr:colOff>
      <xdr:row>56</xdr:row>
      <xdr:rowOff>154503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5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171030</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429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153237</xdr:rowOff>
    </xdr:from>
    <xdr:to>
      <xdr:col>10</xdr:col>
      <xdr:colOff>114300</xdr:colOff>
      <xdr:row>57</xdr:row>
      <xdr:rowOff>71909</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582987"/>
          <a:ext cx="889000" cy="261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43294</xdr:rowOff>
    </xdr:from>
    <xdr:to>
      <xdr:col>10</xdr:col>
      <xdr:colOff>165100</xdr:colOff>
      <xdr:row>56</xdr:row>
      <xdr:rowOff>144894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44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161421</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419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106758</xdr:rowOff>
    </xdr:from>
    <xdr:to>
      <xdr:col>6</xdr:col>
      <xdr:colOff>38100</xdr:colOff>
      <xdr:row>55</xdr:row>
      <xdr:rowOff>36908</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365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53435</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140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127518</xdr:rowOff>
    </xdr:from>
    <xdr:to>
      <xdr:col>24</xdr:col>
      <xdr:colOff>114300</xdr:colOff>
      <xdr:row>58</xdr:row>
      <xdr:rowOff>57668</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90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42445</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81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130806</xdr:rowOff>
    </xdr:from>
    <xdr:to>
      <xdr:col>20</xdr:col>
      <xdr:colOff>38100</xdr:colOff>
      <xdr:row>58</xdr:row>
      <xdr:rowOff>60956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03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52083</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996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110811</xdr:rowOff>
    </xdr:from>
    <xdr:to>
      <xdr:col>15</xdr:col>
      <xdr:colOff>101600</xdr:colOff>
      <xdr:row>58</xdr:row>
      <xdr:rowOff>40961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883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32088</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976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21109</xdr:rowOff>
    </xdr:from>
    <xdr:to>
      <xdr:col>10</xdr:col>
      <xdr:colOff>165100</xdr:colOff>
      <xdr:row>57</xdr:row>
      <xdr:rowOff>122709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793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113836</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886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102437</xdr:rowOff>
    </xdr:from>
    <xdr:to>
      <xdr:col>6</xdr:col>
      <xdr:colOff>38100</xdr:colOff>
      <xdr:row>56</xdr:row>
      <xdr:rowOff>32587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532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23714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624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129573</xdr:rowOff>
    </xdr:from>
    <xdr:to>
      <xdr:col>24</xdr:col>
      <xdr:colOff>62865</xdr:colOff>
      <xdr:row>78</xdr:row>
      <xdr:rowOff>84599</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31073"/>
          <a:ext cx="1270" cy="1326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88426</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61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84599</xdr:rowOff>
    </xdr:from>
    <xdr:to>
      <xdr:col>24</xdr:col>
      <xdr:colOff>152400</xdr:colOff>
      <xdr:row>78</xdr:row>
      <xdr:rowOff>84599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5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76250</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06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482,658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129573</xdr:rowOff>
    </xdr:from>
    <xdr:to>
      <xdr:col>24</xdr:col>
      <xdr:colOff>152400</xdr:colOff>
      <xdr:row>70</xdr:row>
      <xdr:rowOff>129573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3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4228</xdr:rowOff>
    </xdr:from>
    <xdr:to>
      <xdr:col>24</xdr:col>
      <xdr:colOff>63500</xdr:colOff>
      <xdr:row>78</xdr:row>
      <xdr:rowOff>60288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377328"/>
          <a:ext cx="838200" cy="5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158914</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30176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136037</xdr:rowOff>
    </xdr:from>
    <xdr:to>
      <xdr:col>24</xdr:col>
      <xdr:colOff>114300</xdr:colOff>
      <xdr:row>77</xdr:row>
      <xdr:rowOff>66187</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166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60288</xdr:rowOff>
    </xdr:from>
    <xdr:to>
      <xdr:col>19</xdr:col>
      <xdr:colOff>177800</xdr:colOff>
      <xdr:row>78</xdr:row>
      <xdr:rowOff>128022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433388"/>
          <a:ext cx="889000" cy="67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18064</xdr:rowOff>
    </xdr:from>
    <xdr:to>
      <xdr:col>20</xdr:col>
      <xdr:colOff>38100</xdr:colOff>
      <xdr:row>77</xdr:row>
      <xdr:rowOff>119664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19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136191</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994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110728</xdr:rowOff>
    </xdr:from>
    <xdr:to>
      <xdr:col>15</xdr:col>
      <xdr:colOff>50800</xdr:colOff>
      <xdr:row>78</xdr:row>
      <xdr:rowOff>128022</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483828"/>
          <a:ext cx="889000" cy="17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69839</xdr:rowOff>
    </xdr:from>
    <xdr:to>
      <xdr:col>15</xdr:col>
      <xdr:colOff>101600</xdr:colOff>
      <xdr:row>77</xdr:row>
      <xdr:rowOff>171439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7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16516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46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110728</xdr:rowOff>
    </xdr:from>
    <xdr:to>
      <xdr:col>10</xdr:col>
      <xdr:colOff>114300</xdr:colOff>
      <xdr:row>79</xdr:row>
      <xdr:rowOff>15695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483828"/>
          <a:ext cx="889000" cy="76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41785</xdr:rowOff>
    </xdr:from>
    <xdr:to>
      <xdr:col>10</xdr:col>
      <xdr:colOff>165100</xdr:colOff>
      <xdr:row>77</xdr:row>
      <xdr:rowOff>143385</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4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159912</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018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157274</xdr:rowOff>
    </xdr:from>
    <xdr:to>
      <xdr:col>6</xdr:col>
      <xdr:colOff>38100</xdr:colOff>
      <xdr:row>78</xdr:row>
      <xdr:rowOff>87424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58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103951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34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124878</xdr:rowOff>
    </xdr:from>
    <xdr:to>
      <xdr:col>24</xdr:col>
      <xdr:colOff>114300</xdr:colOff>
      <xdr:row>78</xdr:row>
      <xdr:rowOff>55028</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32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39805</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241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9488</xdr:rowOff>
    </xdr:from>
    <xdr:to>
      <xdr:col>20</xdr:col>
      <xdr:colOff>38100</xdr:colOff>
      <xdr:row>78</xdr:row>
      <xdr:rowOff>111088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38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102215</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475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77222</xdr:rowOff>
    </xdr:from>
    <xdr:to>
      <xdr:col>15</xdr:col>
      <xdr:colOff>101600</xdr:colOff>
      <xdr:row>79</xdr:row>
      <xdr:rowOff>7372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450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169949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543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59928</xdr:rowOff>
    </xdr:from>
    <xdr:to>
      <xdr:col>10</xdr:col>
      <xdr:colOff>165100</xdr:colOff>
      <xdr:row>78</xdr:row>
      <xdr:rowOff>161528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43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152655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525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136345</xdr:rowOff>
    </xdr:from>
    <xdr:to>
      <xdr:col>6</xdr:col>
      <xdr:colOff>38100</xdr:colOff>
      <xdr:row>79</xdr:row>
      <xdr:rowOff>66495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50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57622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602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92727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134400</xdr:rowOff>
    </xdr:from>
    <xdr:to>
      <xdr:col>24</xdr:col>
      <xdr:colOff>62865</xdr:colOff>
      <xdr:row>99</xdr:row>
      <xdr:rowOff>10054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64900"/>
          <a:ext cx="1270" cy="1418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13881</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87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10054</xdr:rowOff>
    </xdr:from>
    <xdr:to>
      <xdr:col>24</xdr:col>
      <xdr:colOff>152400</xdr:colOff>
      <xdr:row>99</xdr:row>
      <xdr:rowOff>10054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83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81077</xdr:rowOff>
    </xdr:from>
    <xdr:ext cx="690189"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401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1,144,173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134400</xdr:rowOff>
    </xdr:from>
    <xdr:to>
      <xdr:col>24</xdr:col>
      <xdr:colOff>152400</xdr:colOff>
      <xdr:row>90</xdr:row>
      <xdr:rowOff>134400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6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162023</xdr:rowOff>
    </xdr:from>
    <xdr:to>
      <xdr:col>24</xdr:col>
      <xdr:colOff>63500</xdr:colOff>
      <xdr:row>98</xdr:row>
      <xdr:rowOff>162375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964123"/>
          <a:ext cx="838200" cy="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92408</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7230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69531</xdr:rowOff>
    </xdr:from>
    <xdr:to>
      <xdr:col>24</xdr:col>
      <xdr:colOff>114300</xdr:colOff>
      <xdr:row>98</xdr:row>
      <xdr:rowOff>171131</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7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162023</xdr:rowOff>
    </xdr:from>
    <xdr:to>
      <xdr:col>19</xdr:col>
      <xdr:colOff>177800</xdr:colOff>
      <xdr:row>98</xdr:row>
      <xdr:rowOff>164190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964123"/>
          <a:ext cx="889000" cy="2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91940</xdr:rowOff>
    </xdr:from>
    <xdr:to>
      <xdr:col>20</xdr:col>
      <xdr:colOff>38100</xdr:colOff>
      <xdr:row>99</xdr:row>
      <xdr:rowOff>22090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9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38617</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669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164190</xdr:rowOff>
    </xdr:from>
    <xdr:to>
      <xdr:col>15</xdr:col>
      <xdr:colOff>50800</xdr:colOff>
      <xdr:row>98</xdr:row>
      <xdr:rowOff>167016</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966290"/>
          <a:ext cx="889000" cy="2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90270</xdr:rowOff>
    </xdr:from>
    <xdr:to>
      <xdr:col>15</xdr:col>
      <xdr:colOff>101600</xdr:colOff>
      <xdr:row>99</xdr:row>
      <xdr:rowOff>20420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9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36947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667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167016</xdr:rowOff>
    </xdr:from>
    <xdr:to>
      <xdr:col>10</xdr:col>
      <xdr:colOff>114300</xdr:colOff>
      <xdr:row>99</xdr:row>
      <xdr:rowOff>5159</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969116"/>
          <a:ext cx="889000" cy="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89373</xdr:rowOff>
    </xdr:from>
    <xdr:to>
      <xdr:col>10</xdr:col>
      <xdr:colOff>165100</xdr:colOff>
      <xdr:row>99</xdr:row>
      <xdr:rowOff>19523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9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36050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6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100564</xdr:rowOff>
    </xdr:from>
    <xdr:to>
      <xdr:col>6</xdr:col>
      <xdr:colOff>38100</xdr:colOff>
      <xdr:row>99</xdr:row>
      <xdr:rowOff>30714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902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47241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77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111575</xdr:rowOff>
    </xdr:from>
    <xdr:to>
      <xdr:col>24</xdr:col>
      <xdr:colOff>114300</xdr:colOff>
      <xdr:row>99</xdr:row>
      <xdr:rowOff>41725</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91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47957</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85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111223</xdr:rowOff>
    </xdr:from>
    <xdr:to>
      <xdr:col>20</xdr:col>
      <xdr:colOff>38100</xdr:colOff>
      <xdr:row>99</xdr:row>
      <xdr:rowOff>41373</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913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32500</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7006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113390</xdr:rowOff>
    </xdr:from>
    <xdr:to>
      <xdr:col>15</xdr:col>
      <xdr:colOff>101600</xdr:colOff>
      <xdr:row>99</xdr:row>
      <xdr:rowOff>43540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91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34667</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7008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116216</xdr:rowOff>
    </xdr:from>
    <xdr:to>
      <xdr:col>10</xdr:col>
      <xdr:colOff>165100</xdr:colOff>
      <xdr:row>99</xdr:row>
      <xdr:rowOff>46366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918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37493</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7011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125809</xdr:rowOff>
    </xdr:from>
    <xdr:to>
      <xdr:col>6</xdr:col>
      <xdr:colOff>38100</xdr:colOff>
      <xdr:row>99</xdr:row>
      <xdr:rowOff>55959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927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47086</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7020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93980</xdr:rowOff>
    </xdr:from>
    <xdr:to>
      <xdr:col>54</xdr:col>
      <xdr:colOff>189865</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37480"/>
          <a:ext cx="127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40657</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12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93980</xdr:rowOff>
    </xdr:from>
    <xdr:to>
      <xdr:col>55</xdr:col>
      <xdr:colOff>88900</xdr:colOff>
      <xdr:row>30</xdr:row>
      <xdr:rowOff>93980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37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95939</xdr:rowOff>
    </xdr:from>
    <xdr:to>
      <xdr:col>55</xdr:col>
      <xdr:colOff>0</xdr:colOff>
      <xdr:row>39</xdr:row>
      <xdr:rowOff>95939</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78248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47769</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9141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24892</xdr:rowOff>
    </xdr:from>
    <xdr:to>
      <xdr:col>55</xdr:col>
      <xdr:colOff>50800</xdr:colOff>
      <xdr:row>38</xdr:row>
      <xdr:rowOff>126492</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95613</xdr:rowOff>
    </xdr:from>
    <xdr:to>
      <xdr:col>50</xdr:col>
      <xdr:colOff>114300</xdr:colOff>
      <xdr:row>39</xdr:row>
      <xdr:rowOff>95939</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782163"/>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43507</xdr:rowOff>
    </xdr:from>
    <xdr:to>
      <xdr:col>50</xdr:col>
      <xdr:colOff>165100</xdr:colOff>
      <xdr:row>38</xdr:row>
      <xdr:rowOff>145107</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58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161634</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338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95613</xdr:rowOff>
    </xdr:from>
    <xdr:to>
      <xdr:col>45</xdr:col>
      <xdr:colOff>177800</xdr:colOff>
      <xdr:row>39</xdr:row>
      <xdr:rowOff>96266</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6782163"/>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44160</xdr:rowOff>
    </xdr:from>
    <xdr:to>
      <xdr:col>46</xdr:col>
      <xdr:colOff>38100</xdr:colOff>
      <xdr:row>38</xdr:row>
      <xdr:rowOff>145760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55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162287</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34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95613</xdr:rowOff>
    </xdr:from>
    <xdr:to>
      <xdr:col>41</xdr:col>
      <xdr:colOff>50800</xdr:colOff>
      <xdr:row>39</xdr:row>
      <xdr:rowOff>96266</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782163"/>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34362</xdr:rowOff>
    </xdr:from>
    <xdr:to>
      <xdr:col>41</xdr:col>
      <xdr:colOff>101600</xdr:colOff>
      <xdr:row>38</xdr:row>
      <xdr:rowOff>135962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49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152490</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324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49385</xdr:rowOff>
    </xdr:from>
    <xdr:to>
      <xdr:col>36</xdr:col>
      <xdr:colOff>165100</xdr:colOff>
      <xdr:row>38</xdr:row>
      <xdr:rowOff>150985</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6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167512</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3397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45139</xdr:rowOff>
    </xdr:from>
    <xdr:to>
      <xdr:col>55</xdr:col>
      <xdr:colOff>50800</xdr:colOff>
      <xdr:row>39</xdr:row>
      <xdr:rowOff>146739</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73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131516</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6466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45139</xdr:rowOff>
    </xdr:from>
    <xdr:to>
      <xdr:col>50</xdr:col>
      <xdr:colOff>165100</xdr:colOff>
      <xdr:row>39</xdr:row>
      <xdr:rowOff>146739</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73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137866</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8244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44813</xdr:rowOff>
    </xdr:from>
    <xdr:to>
      <xdr:col>46</xdr:col>
      <xdr:colOff>38100</xdr:colOff>
      <xdr:row>39</xdr:row>
      <xdr:rowOff>146413</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73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137540</xdr:rowOff>
    </xdr:from>
    <xdr:ext cx="313932"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93333" y="68240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45466</xdr:rowOff>
    </xdr:from>
    <xdr:to>
      <xdr:col>41</xdr:col>
      <xdr:colOff>101600</xdr:colOff>
      <xdr:row>39</xdr:row>
      <xdr:rowOff>147066</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732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138193</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8247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44813</xdr:rowOff>
    </xdr:from>
    <xdr:to>
      <xdr:col>36</xdr:col>
      <xdr:colOff>165100</xdr:colOff>
      <xdr:row>39</xdr:row>
      <xdr:rowOff>146413</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73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137540</xdr:rowOff>
    </xdr:from>
    <xdr:ext cx="313932"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15333" y="68240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12381</xdr:rowOff>
    </xdr:from>
    <xdr:to>
      <xdr:col>54</xdr:col>
      <xdr:colOff>189865</xdr:colOff>
      <xdr:row>59</xdr:row>
      <xdr:rowOff>88591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584881"/>
          <a:ext cx="1270" cy="1619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92418</xdr:rowOff>
    </xdr:from>
    <xdr:ext cx="378565"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207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88591</xdr:rowOff>
    </xdr:from>
    <xdr:to>
      <xdr:col>55</xdr:col>
      <xdr:colOff>88900</xdr:colOff>
      <xdr:row>59</xdr:row>
      <xdr:rowOff>88591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204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130508</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360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149,696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12381</xdr:rowOff>
    </xdr:from>
    <xdr:to>
      <xdr:col>55</xdr:col>
      <xdr:colOff>88900</xdr:colOff>
      <xdr:row>50</xdr:row>
      <xdr:rowOff>12381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584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123796</xdr:rowOff>
    </xdr:from>
    <xdr:to>
      <xdr:col>55</xdr:col>
      <xdr:colOff>0</xdr:colOff>
      <xdr:row>58</xdr:row>
      <xdr:rowOff>149094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10067896"/>
          <a:ext cx="838200" cy="25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134964</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7361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112087</xdr:rowOff>
    </xdr:from>
    <xdr:to>
      <xdr:col>55</xdr:col>
      <xdr:colOff>50800</xdr:colOff>
      <xdr:row>58</xdr:row>
      <xdr:rowOff>42237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884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149007</xdr:rowOff>
    </xdr:from>
    <xdr:to>
      <xdr:col>50</xdr:col>
      <xdr:colOff>114300</xdr:colOff>
      <xdr:row>58</xdr:row>
      <xdr:rowOff>149094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750300" y="10093107"/>
          <a:ext cx="889000" cy="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103258</xdr:rowOff>
    </xdr:from>
    <xdr:to>
      <xdr:col>50</xdr:col>
      <xdr:colOff>165100</xdr:colOff>
      <xdr:row>58</xdr:row>
      <xdr:rowOff>33408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8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49935</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651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149007</xdr:rowOff>
    </xdr:from>
    <xdr:to>
      <xdr:col>45</xdr:col>
      <xdr:colOff>177800</xdr:colOff>
      <xdr:row>58</xdr:row>
      <xdr:rowOff>158707</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10093107"/>
          <a:ext cx="889000" cy="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132672</xdr:rowOff>
    </xdr:from>
    <xdr:to>
      <xdr:col>46</xdr:col>
      <xdr:colOff>38100</xdr:colOff>
      <xdr:row>58</xdr:row>
      <xdr:rowOff>62822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90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79349</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680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139145</xdr:rowOff>
    </xdr:from>
    <xdr:to>
      <xdr:col>41</xdr:col>
      <xdr:colOff>50800</xdr:colOff>
      <xdr:row>58</xdr:row>
      <xdr:rowOff>158707</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10083245"/>
          <a:ext cx="889000" cy="19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160909</xdr:rowOff>
    </xdr:from>
    <xdr:to>
      <xdr:col>41</xdr:col>
      <xdr:colOff>101600</xdr:colOff>
      <xdr:row>58</xdr:row>
      <xdr:rowOff>91059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933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107586</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70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2838</xdr:rowOff>
    </xdr:from>
    <xdr:to>
      <xdr:col>36</xdr:col>
      <xdr:colOff>165100</xdr:colOff>
      <xdr:row>57</xdr:row>
      <xdr:rowOff>104438</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775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120965</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550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72996</xdr:rowOff>
    </xdr:from>
    <xdr:to>
      <xdr:col>55</xdr:col>
      <xdr:colOff>50800</xdr:colOff>
      <xdr:row>59</xdr:row>
      <xdr:rowOff>3146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1001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51423</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995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98294</xdr:rowOff>
    </xdr:from>
    <xdr:to>
      <xdr:col>50</xdr:col>
      <xdr:colOff>165100</xdr:colOff>
      <xdr:row>59</xdr:row>
      <xdr:rowOff>28444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1004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19571</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10135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98207</xdr:rowOff>
    </xdr:from>
    <xdr:to>
      <xdr:col>46</xdr:col>
      <xdr:colOff>38100</xdr:colOff>
      <xdr:row>59</xdr:row>
      <xdr:rowOff>28357</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10042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19484</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10135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107907</xdr:rowOff>
    </xdr:from>
    <xdr:to>
      <xdr:col>41</xdr:col>
      <xdr:colOff>101600</xdr:colOff>
      <xdr:row>59</xdr:row>
      <xdr:rowOff>38057</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1005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29184</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10144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88345</xdr:rowOff>
    </xdr:from>
    <xdr:to>
      <xdr:col>36</xdr:col>
      <xdr:colOff>165100</xdr:colOff>
      <xdr:row>59</xdr:row>
      <xdr:rowOff>18495</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1003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9622</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10125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18052</xdr:rowOff>
    </xdr:from>
    <xdr:to>
      <xdr:col>54</xdr:col>
      <xdr:colOff>189865</xdr:colOff>
      <xdr:row>79</xdr:row>
      <xdr:rowOff>88297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191002"/>
          <a:ext cx="1270" cy="1441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92124</xdr:rowOff>
    </xdr:from>
    <xdr:ext cx="378565"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636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88297</xdr:rowOff>
    </xdr:from>
    <xdr:to>
      <xdr:col>55</xdr:col>
      <xdr:colOff>88900</xdr:colOff>
      <xdr:row>79</xdr:row>
      <xdr:rowOff>88297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632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136179</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966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88,950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18052</xdr:rowOff>
    </xdr:from>
    <xdr:to>
      <xdr:col>55</xdr:col>
      <xdr:colOff>88900</xdr:colOff>
      <xdr:row>71</xdr:row>
      <xdr:rowOff>18052</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191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75121</xdr:rowOff>
    </xdr:from>
    <xdr:to>
      <xdr:col>55</xdr:col>
      <xdr:colOff>0</xdr:colOff>
      <xdr:row>79</xdr:row>
      <xdr:rowOff>75546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619671"/>
          <a:ext cx="838200" cy="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114554</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447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91677</xdr:rowOff>
    </xdr:from>
    <xdr:to>
      <xdr:col>55</xdr:col>
      <xdr:colOff>50800</xdr:colOff>
      <xdr:row>78</xdr:row>
      <xdr:rowOff>21827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29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64458</xdr:rowOff>
    </xdr:from>
    <xdr:to>
      <xdr:col>50</xdr:col>
      <xdr:colOff>114300</xdr:colOff>
      <xdr:row>79</xdr:row>
      <xdr:rowOff>75121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609008"/>
          <a:ext cx="889000" cy="10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96493</xdr:rowOff>
    </xdr:from>
    <xdr:to>
      <xdr:col>50</xdr:col>
      <xdr:colOff>165100</xdr:colOff>
      <xdr:row>78</xdr:row>
      <xdr:rowOff>26643</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298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43170</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073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64458</xdr:rowOff>
    </xdr:from>
    <xdr:to>
      <xdr:col>45</xdr:col>
      <xdr:colOff>177800</xdr:colOff>
      <xdr:row>79</xdr:row>
      <xdr:rowOff>79660</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609008"/>
          <a:ext cx="889000" cy="15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41939</xdr:rowOff>
    </xdr:from>
    <xdr:to>
      <xdr:col>46</xdr:col>
      <xdr:colOff>38100</xdr:colOff>
      <xdr:row>77</xdr:row>
      <xdr:rowOff>143539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2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160066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01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74321</xdr:rowOff>
    </xdr:from>
    <xdr:to>
      <xdr:col>41</xdr:col>
      <xdr:colOff>50800</xdr:colOff>
      <xdr:row>79</xdr:row>
      <xdr:rowOff>79660</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618871"/>
          <a:ext cx="889000" cy="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73665</xdr:rowOff>
    </xdr:from>
    <xdr:to>
      <xdr:col>41</xdr:col>
      <xdr:colOff>101600</xdr:colOff>
      <xdr:row>78</xdr:row>
      <xdr:rowOff>3815</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27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20342</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050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40371</xdr:rowOff>
    </xdr:from>
    <xdr:to>
      <xdr:col>36</xdr:col>
      <xdr:colOff>165100</xdr:colOff>
      <xdr:row>77</xdr:row>
      <xdr:rowOff>141971</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242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158498</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017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24746</xdr:rowOff>
    </xdr:from>
    <xdr:to>
      <xdr:col>55</xdr:col>
      <xdr:colOff>50800</xdr:colOff>
      <xdr:row>79</xdr:row>
      <xdr:rowOff>126346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56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111123</xdr:rowOff>
    </xdr:from>
    <xdr:ext cx="469744"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484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24321</xdr:rowOff>
    </xdr:from>
    <xdr:to>
      <xdr:col>50</xdr:col>
      <xdr:colOff>165100</xdr:colOff>
      <xdr:row>79</xdr:row>
      <xdr:rowOff>125921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568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117048</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404428" y="13661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13658</xdr:rowOff>
    </xdr:from>
    <xdr:to>
      <xdr:col>46</xdr:col>
      <xdr:colOff>38100</xdr:colOff>
      <xdr:row>79</xdr:row>
      <xdr:rowOff>115258</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55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106385</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515428" y="13650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28860</xdr:rowOff>
    </xdr:from>
    <xdr:to>
      <xdr:col>41</xdr:col>
      <xdr:colOff>101600</xdr:colOff>
      <xdr:row>79</xdr:row>
      <xdr:rowOff>130460</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5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121587</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626428" y="1366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23521</xdr:rowOff>
    </xdr:from>
    <xdr:to>
      <xdr:col>36</xdr:col>
      <xdr:colOff>165100</xdr:colOff>
      <xdr:row>79</xdr:row>
      <xdr:rowOff>125121</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568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116248</xdr:rowOff>
    </xdr:from>
    <xdr:ext cx="469744"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37428" y="13660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131656</xdr:rowOff>
    </xdr:from>
    <xdr:to>
      <xdr:col>54</xdr:col>
      <xdr:colOff>189865</xdr:colOff>
      <xdr:row>98</xdr:row>
      <xdr:rowOff>28710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562156"/>
          <a:ext cx="1270" cy="1268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32537</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6834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28710</xdr:rowOff>
    </xdr:from>
    <xdr:to>
      <xdr:col>55</xdr:col>
      <xdr:colOff>88900</xdr:colOff>
      <xdr:row>98</xdr:row>
      <xdr:rowOff>28710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6830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78333</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337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138,739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131656</xdr:rowOff>
    </xdr:from>
    <xdr:to>
      <xdr:col>55</xdr:col>
      <xdr:colOff>88900</xdr:colOff>
      <xdr:row>90</xdr:row>
      <xdr:rowOff>131656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562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145132</xdr:rowOff>
    </xdr:from>
    <xdr:to>
      <xdr:col>55</xdr:col>
      <xdr:colOff>0</xdr:colOff>
      <xdr:row>96</xdr:row>
      <xdr:rowOff>163495</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9639300" y="16604332"/>
          <a:ext cx="838200" cy="18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73482</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189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50605</xdr:rowOff>
    </xdr:from>
    <xdr:to>
      <xdr:col>55</xdr:col>
      <xdr:colOff>50800</xdr:colOff>
      <xdr:row>95</xdr:row>
      <xdr:rowOff>152205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33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163495</xdr:rowOff>
    </xdr:from>
    <xdr:to>
      <xdr:col>50</xdr:col>
      <xdr:colOff>114300</xdr:colOff>
      <xdr:row>97</xdr:row>
      <xdr:rowOff>504</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8750300" y="16622695"/>
          <a:ext cx="889000" cy="8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67552</xdr:rowOff>
    </xdr:from>
    <xdr:to>
      <xdr:col>50</xdr:col>
      <xdr:colOff>165100</xdr:colOff>
      <xdr:row>95</xdr:row>
      <xdr:rowOff>169152</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35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14229</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130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169287</xdr:rowOff>
    </xdr:from>
    <xdr:to>
      <xdr:col>45</xdr:col>
      <xdr:colOff>177800</xdr:colOff>
      <xdr:row>97</xdr:row>
      <xdr:rowOff>504</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7861300" y="16628487"/>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94614</xdr:rowOff>
    </xdr:from>
    <xdr:to>
      <xdr:col>46</xdr:col>
      <xdr:colOff>38100</xdr:colOff>
      <xdr:row>96</xdr:row>
      <xdr:rowOff>24764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38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41291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157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169287</xdr:rowOff>
    </xdr:from>
    <xdr:to>
      <xdr:col>41</xdr:col>
      <xdr:colOff>50800</xdr:colOff>
      <xdr:row>97</xdr:row>
      <xdr:rowOff>36895</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6972300" y="16628487"/>
          <a:ext cx="889000" cy="39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81215</xdr:rowOff>
    </xdr:from>
    <xdr:to>
      <xdr:col>41</xdr:col>
      <xdr:colOff>101600</xdr:colOff>
      <xdr:row>96</xdr:row>
      <xdr:rowOff>11365</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36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27892</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144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81911</xdr:rowOff>
    </xdr:from>
    <xdr:to>
      <xdr:col>36</xdr:col>
      <xdr:colOff>165100</xdr:colOff>
      <xdr:row>96</xdr:row>
      <xdr:rowOff>12061</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369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28588</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144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94332</xdr:rowOff>
    </xdr:from>
    <xdr:to>
      <xdr:col>55</xdr:col>
      <xdr:colOff>50800</xdr:colOff>
      <xdr:row>97</xdr:row>
      <xdr:rowOff>24482</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55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72759</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531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112695</xdr:rowOff>
    </xdr:from>
    <xdr:to>
      <xdr:col>50</xdr:col>
      <xdr:colOff>165100</xdr:colOff>
      <xdr:row>97</xdr:row>
      <xdr:rowOff>42845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57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33972</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664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121154</xdr:rowOff>
    </xdr:from>
    <xdr:to>
      <xdr:col>46</xdr:col>
      <xdr:colOff>38100</xdr:colOff>
      <xdr:row>97</xdr:row>
      <xdr:rowOff>51304</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580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42431</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673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118487</xdr:rowOff>
    </xdr:from>
    <xdr:to>
      <xdr:col>41</xdr:col>
      <xdr:colOff>101600</xdr:colOff>
      <xdr:row>97</xdr:row>
      <xdr:rowOff>48637</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57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39764</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670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157545</xdr:rowOff>
    </xdr:from>
    <xdr:to>
      <xdr:col>36</xdr:col>
      <xdr:colOff>165100</xdr:colOff>
      <xdr:row>97</xdr:row>
      <xdr:rowOff>87695</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61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78822</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709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141839</xdr:rowOff>
    </xdr:from>
    <xdr:to>
      <xdr:col>85</xdr:col>
      <xdr:colOff>126364</xdr:colOff>
      <xdr:row>38</xdr:row>
      <xdr:rowOff>83905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113889"/>
          <a:ext cx="1269" cy="1485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87732</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0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83905</xdr:rowOff>
    </xdr:from>
    <xdr:to>
      <xdr:col>86</xdr:col>
      <xdr:colOff>25400</xdr:colOff>
      <xdr:row>38</xdr:row>
      <xdr:rowOff>83905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599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88516</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4889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141839</xdr:rowOff>
    </xdr:from>
    <xdr:to>
      <xdr:col>86</xdr:col>
      <xdr:colOff>25400</xdr:colOff>
      <xdr:row>29</xdr:row>
      <xdr:rowOff>141839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113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31278</xdr:rowOff>
    </xdr:from>
    <xdr:to>
      <xdr:col>85</xdr:col>
      <xdr:colOff>127000</xdr:colOff>
      <xdr:row>36</xdr:row>
      <xdr:rowOff>94698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203478"/>
          <a:ext cx="838200" cy="63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113276</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285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134849</xdr:rowOff>
    </xdr:from>
    <xdr:to>
      <xdr:col>85</xdr:col>
      <xdr:colOff>177800</xdr:colOff>
      <xdr:row>37</xdr:row>
      <xdr:rowOff>64999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0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94698</xdr:rowOff>
    </xdr:from>
    <xdr:to>
      <xdr:col>81</xdr:col>
      <xdr:colOff>50800</xdr:colOff>
      <xdr:row>36</xdr:row>
      <xdr:rowOff>154069</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266898"/>
          <a:ext cx="889000" cy="59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169726</xdr:rowOff>
    </xdr:from>
    <xdr:to>
      <xdr:col>81</xdr:col>
      <xdr:colOff>101600</xdr:colOff>
      <xdr:row>37</xdr:row>
      <xdr:rowOff>99876</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41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91003</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434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147391</xdr:rowOff>
    </xdr:from>
    <xdr:to>
      <xdr:col>76</xdr:col>
      <xdr:colOff>114300</xdr:colOff>
      <xdr:row>36</xdr:row>
      <xdr:rowOff>154069</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319591"/>
          <a:ext cx="889000" cy="6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19585</xdr:rowOff>
    </xdr:from>
    <xdr:to>
      <xdr:col>76</xdr:col>
      <xdr:colOff>165100</xdr:colOff>
      <xdr:row>37</xdr:row>
      <xdr:rowOff>121185</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36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112312</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455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28764</xdr:rowOff>
    </xdr:from>
    <xdr:to>
      <xdr:col>71</xdr:col>
      <xdr:colOff>177800</xdr:colOff>
      <xdr:row>36</xdr:row>
      <xdr:rowOff>147391</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6029514"/>
          <a:ext cx="889000" cy="290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158427</xdr:rowOff>
    </xdr:from>
    <xdr:to>
      <xdr:col>72</xdr:col>
      <xdr:colOff>38100</xdr:colOff>
      <xdr:row>37</xdr:row>
      <xdr:rowOff>88577</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3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79704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423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43425</xdr:rowOff>
    </xdr:from>
    <xdr:to>
      <xdr:col>67</xdr:col>
      <xdr:colOff>101600</xdr:colOff>
      <xdr:row>36</xdr:row>
      <xdr:rowOff>145025</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21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136152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308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151928</xdr:rowOff>
    </xdr:from>
    <xdr:to>
      <xdr:col>85</xdr:col>
      <xdr:colOff>177800</xdr:colOff>
      <xdr:row>36</xdr:row>
      <xdr:rowOff>82078</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152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3355</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004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43898</xdr:rowOff>
    </xdr:from>
    <xdr:to>
      <xdr:col>81</xdr:col>
      <xdr:colOff>101600</xdr:colOff>
      <xdr:row>36</xdr:row>
      <xdr:rowOff>145498</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21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162025</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599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103269</xdr:rowOff>
    </xdr:from>
    <xdr:to>
      <xdr:col>76</xdr:col>
      <xdr:colOff>165100</xdr:colOff>
      <xdr:row>37</xdr:row>
      <xdr:rowOff>33419</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27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49946</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050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96591</xdr:rowOff>
    </xdr:from>
    <xdr:to>
      <xdr:col>72</xdr:col>
      <xdr:colOff>38100</xdr:colOff>
      <xdr:row>37</xdr:row>
      <xdr:rowOff>26741</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268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43268</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044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149414</xdr:rowOff>
    </xdr:from>
    <xdr:to>
      <xdr:col>67</xdr:col>
      <xdr:colOff>101600</xdr:colOff>
      <xdr:row>35</xdr:row>
      <xdr:rowOff>79564</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597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96091</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5753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00000000-0008-0000-07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113052</xdr:rowOff>
    </xdr:from>
    <xdr:to>
      <xdr:col>85</xdr:col>
      <xdr:colOff>126364</xdr:colOff>
      <xdr:row>59</xdr:row>
      <xdr:rowOff>30766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6317595" y="8514102"/>
          <a:ext cx="1269" cy="1632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34593</xdr:rowOff>
    </xdr:from>
    <xdr:ext cx="534377" cy="259045"/>
    <xdr:sp macro="" textlink="">
      <xdr:nvSpPr>
        <xdr:cNvPr id="582" name="教育費最小値テキスト">
          <a:extLst>
            <a:ext uri="{FF2B5EF4-FFF2-40B4-BE49-F238E27FC236}">
              <a16:creationId xmlns:a16="http://schemas.microsoft.com/office/drawing/2014/main" id="{00000000-0008-0000-0700-000046020000}"/>
            </a:ext>
          </a:extLst>
        </xdr:cNvPr>
        <xdr:cNvSpPr txBox="1"/>
      </xdr:nvSpPr>
      <xdr:spPr>
        <a:xfrm>
          <a:off x="16370300" y="10150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30766</xdr:rowOff>
    </xdr:from>
    <xdr:to>
      <xdr:col>86</xdr:col>
      <xdr:colOff>25400</xdr:colOff>
      <xdr:row>59</xdr:row>
      <xdr:rowOff>30766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10146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59729</xdr:rowOff>
    </xdr:from>
    <xdr:ext cx="599010" cy="259045"/>
    <xdr:sp macro="" textlink="">
      <xdr:nvSpPr>
        <xdr:cNvPr id="584" name="教育費最大値テキスト">
          <a:extLst>
            <a:ext uri="{FF2B5EF4-FFF2-40B4-BE49-F238E27FC236}">
              <a16:creationId xmlns:a16="http://schemas.microsoft.com/office/drawing/2014/main" id="{00000000-0008-0000-0700-000048020000}"/>
            </a:ext>
          </a:extLst>
        </xdr:cNvPr>
        <xdr:cNvSpPr txBox="1"/>
      </xdr:nvSpPr>
      <xdr:spPr>
        <a:xfrm>
          <a:off x="16370300" y="8289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186,198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113052</xdr:rowOff>
    </xdr:from>
    <xdr:to>
      <xdr:col>86</xdr:col>
      <xdr:colOff>25400</xdr:colOff>
      <xdr:row>49</xdr:row>
      <xdr:rowOff>113052</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8514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138949</xdr:rowOff>
    </xdr:from>
    <xdr:to>
      <xdr:col>85</xdr:col>
      <xdr:colOff>127000</xdr:colOff>
      <xdr:row>57</xdr:row>
      <xdr:rowOff>121945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5481300" y="9568699"/>
          <a:ext cx="838200" cy="325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98438</xdr:rowOff>
    </xdr:from>
    <xdr:ext cx="534377" cy="259045"/>
    <xdr:sp macro="" textlink="">
      <xdr:nvSpPr>
        <xdr:cNvPr id="587" name="教育費平均値テキスト">
          <a:extLst>
            <a:ext uri="{FF2B5EF4-FFF2-40B4-BE49-F238E27FC236}">
              <a16:creationId xmlns:a16="http://schemas.microsoft.com/office/drawing/2014/main" id="{00000000-0008-0000-0700-00004B020000}"/>
            </a:ext>
          </a:extLst>
        </xdr:cNvPr>
        <xdr:cNvSpPr txBox="1"/>
      </xdr:nvSpPr>
      <xdr:spPr>
        <a:xfrm>
          <a:off x="16370300" y="96996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120011</xdr:rowOff>
    </xdr:from>
    <xdr:to>
      <xdr:col>85</xdr:col>
      <xdr:colOff>177800</xdr:colOff>
      <xdr:row>57</xdr:row>
      <xdr:rowOff>50161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6268700" y="972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121945</xdr:rowOff>
    </xdr:from>
    <xdr:to>
      <xdr:col>81</xdr:col>
      <xdr:colOff>50800</xdr:colOff>
      <xdr:row>57</xdr:row>
      <xdr:rowOff>170028</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4592300" y="9894595"/>
          <a:ext cx="889000" cy="48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27189</xdr:rowOff>
    </xdr:from>
    <xdr:to>
      <xdr:col>81</xdr:col>
      <xdr:colOff>101600</xdr:colOff>
      <xdr:row>57</xdr:row>
      <xdr:rowOff>128789</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5430500" y="9799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145316</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57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170028</xdr:rowOff>
    </xdr:from>
    <xdr:to>
      <xdr:col>76</xdr:col>
      <xdr:colOff>114300</xdr:colOff>
      <xdr:row>58</xdr:row>
      <xdr:rowOff>107663</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3703300" y="9942678"/>
          <a:ext cx="889000" cy="109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23716</xdr:rowOff>
    </xdr:from>
    <xdr:to>
      <xdr:col>76</xdr:col>
      <xdr:colOff>165100</xdr:colOff>
      <xdr:row>57</xdr:row>
      <xdr:rowOff>125316</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541500" y="979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141843</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57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107663</xdr:rowOff>
    </xdr:from>
    <xdr:to>
      <xdr:col>71</xdr:col>
      <xdr:colOff>177800</xdr:colOff>
      <xdr:row>58</xdr:row>
      <xdr:rowOff>109220</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flipV="1">
          <a:off x="12814300" y="10051763"/>
          <a:ext cx="889000" cy="1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18894</xdr:rowOff>
    </xdr:from>
    <xdr:to>
      <xdr:col>72</xdr:col>
      <xdr:colOff>38100</xdr:colOff>
      <xdr:row>57</xdr:row>
      <xdr:rowOff>120494</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3652500" y="979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137021</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566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155673</xdr:rowOff>
    </xdr:from>
    <xdr:to>
      <xdr:col>67</xdr:col>
      <xdr:colOff>101600</xdr:colOff>
      <xdr:row>57</xdr:row>
      <xdr:rowOff>85823</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2763500" y="975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102350</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532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88149</xdr:rowOff>
    </xdr:from>
    <xdr:to>
      <xdr:col>85</xdr:col>
      <xdr:colOff>177800</xdr:colOff>
      <xdr:row>56</xdr:row>
      <xdr:rowOff>18299</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6268700" y="9517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111026</xdr:rowOff>
    </xdr:from>
    <xdr:ext cx="534377" cy="259045"/>
    <xdr:sp macro="" textlink="">
      <xdr:nvSpPr>
        <xdr:cNvPr id="606" name="教育費該当値テキスト">
          <a:extLst>
            <a:ext uri="{FF2B5EF4-FFF2-40B4-BE49-F238E27FC236}">
              <a16:creationId xmlns:a16="http://schemas.microsoft.com/office/drawing/2014/main" id="{00000000-0008-0000-0700-00005E020000}"/>
            </a:ext>
          </a:extLst>
        </xdr:cNvPr>
        <xdr:cNvSpPr txBox="1"/>
      </xdr:nvSpPr>
      <xdr:spPr>
        <a:xfrm>
          <a:off x="16370300" y="936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71145</xdr:rowOff>
    </xdr:from>
    <xdr:to>
      <xdr:col>81</xdr:col>
      <xdr:colOff>101600</xdr:colOff>
      <xdr:row>58</xdr:row>
      <xdr:rowOff>1295</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5430500" y="984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163872</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214111" y="993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119228</xdr:rowOff>
    </xdr:from>
    <xdr:to>
      <xdr:col>76</xdr:col>
      <xdr:colOff>165100</xdr:colOff>
      <xdr:row>58</xdr:row>
      <xdr:rowOff>49378</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4541500" y="989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40505</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4325111" y="9984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56863</xdr:rowOff>
    </xdr:from>
    <xdr:to>
      <xdr:col>72</xdr:col>
      <xdr:colOff>38100</xdr:colOff>
      <xdr:row>58</xdr:row>
      <xdr:rowOff>158463</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3652500" y="1000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149590</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3436111" y="10093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58420</xdr:rowOff>
    </xdr:from>
    <xdr:to>
      <xdr:col>67</xdr:col>
      <xdr:colOff>101600</xdr:colOff>
      <xdr:row>58</xdr:row>
      <xdr:rowOff>160020</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2763500" y="1000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151147</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547111" y="10095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163833</xdr:rowOff>
    </xdr:from>
    <xdr:to>
      <xdr:col>85</xdr:col>
      <xdr:colOff>126364</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165333"/>
          <a:ext cx="1269" cy="1423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59796</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604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110510</xdr:rowOff>
    </xdr:from>
    <xdr:ext cx="599010"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1940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373,666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163833</xdr:rowOff>
    </xdr:from>
    <xdr:to>
      <xdr:col>86</xdr:col>
      <xdr:colOff>25400</xdr:colOff>
      <xdr:row>70</xdr:row>
      <xdr:rowOff>163833</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165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148696</xdr:rowOff>
    </xdr:from>
    <xdr:ext cx="534377"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350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125819</xdr:rowOff>
    </xdr:from>
    <xdr:to>
      <xdr:col>85</xdr:col>
      <xdr:colOff>177800</xdr:colOff>
      <xdr:row>79</xdr:row>
      <xdr:rowOff>55969</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498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144469</xdr:rowOff>
    </xdr:from>
    <xdr:to>
      <xdr:col>81</xdr:col>
      <xdr:colOff>101600</xdr:colOff>
      <xdr:row>79</xdr:row>
      <xdr:rowOff>74619</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51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91146</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292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148196</xdr:rowOff>
    </xdr:from>
    <xdr:to>
      <xdr:col>76</xdr:col>
      <xdr:colOff>165100</xdr:colOff>
      <xdr:row>79</xdr:row>
      <xdr:rowOff>78346</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521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94873</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296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36182</xdr:rowOff>
    </xdr:from>
    <xdr:to>
      <xdr:col>71</xdr:col>
      <xdr:colOff>177800</xdr:colOff>
      <xdr:row>79</xdr:row>
      <xdr:rowOff>44450</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814300" y="13580732"/>
          <a:ext cx="889000" cy="8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151772</xdr:rowOff>
    </xdr:from>
    <xdr:to>
      <xdr:col>72</xdr:col>
      <xdr:colOff>38100</xdr:colOff>
      <xdr:row>79</xdr:row>
      <xdr:rowOff>81922</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52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98449</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300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137863</xdr:rowOff>
    </xdr:from>
    <xdr:to>
      <xdr:col>67</xdr:col>
      <xdr:colOff>101600</xdr:colOff>
      <xdr:row>79</xdr:row>
      <xdr:rowOff>68013</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510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84540</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286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104246</xdr:rowOff>
    </xdr:from>
    <xdr:ext cx="249299"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477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156832</xdr:rowOff>
    </xdr:from>
    <xdr:to>
      <xdr:col>67</xdr:col>
      <xdr:colOff>101600</xdr:colOff>
      <xdr:row>79</xdr:row>
      <xdr:rowOff>86982</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52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78109</xdr:rowOff>
    </xdr:from>
    <xdr:ext cx="469744"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579428" y="13622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a16="http://schemas.microsoft.com/office/drawing/2014/main" id="{00000000-0008-0000-07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3153</xdr:rowOff>
    </xdr:from>
    <xdr:to>
      <xdr:col>85</xdr:col>
      <xdr:colOff>126364</xdr:colOff>
      <xdr:row>98</xdr:row>
      <xdr:rowOff>54470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6317595" y="15433653"/>
          <a:ext cx="1269" cy="1422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58297</xdr:rowOff>
    </xdr:from>
    <xdr:ext cx="469744" cy="259045"/>
    <xdr:sp macro="" textlink="">
      <xdr:nvSpPr>
        <xdr:cNvPr id="694" name="公債費最小値テキスト">
          <a:extLst>
            <a:ext uri="{FF2B5EF4-FFF2-40B4-BE49-F238E27FC236}">
              <a16:creationId xmlns:a16="http://schemas.microsoft.com/office/drawing/2014/main" id="{00000000-0008-0000-0700-0000B6020000}"/>
            </a:ext>
          </a:extLst>
        </xdr:cNvPr>
        <xdr:cNvSpPr txBox="1"/>
      </xdr:nvSpPr>
      <xdr:spPr>
        <a:xfrm>
          <a:off x="16370300" y="1686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54470</xdr:rowOff>
    </xdr:from>
    <xdr:to>
      <xdr:col>86</xdr:col>
      <xdr:colOff>25400</xdr:colOff>
      <xdr:row>98</xdr:row>
      <xdr:rowOff>54470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6856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121280</xdr:rowOff>
    </xdr:from>
    <xdr:ext cx="599010" cy="259045"/>
    <xdr:sp macro="" textlink="">
      <xdr:nvSpPr>
        <xdr:cNvPr id="696" name="公債費最大値テキスト">
          <a:extLst>
            <a:ext uri="{FF2B5EF4-FFF2-40B4-BE49-F238E27FC236}">
              <a16:creationId xmlns:a16="http://schemas.microsoft.com/office/drawing/2014/main" id="{00000000-0008-0000-0700-0000B8020000}"/>
            </a:ext>
          </a:extLst>
        </xdr:cNvPr>
        <xdr:cNvSpPr txBox="1"/>
      </xdr:nvSpPr>
      <xdr:spPr>
        <a:xfrm>
          <a:off x="16370300" y="15208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3153</xdr:rowOff>
    </xdr:from>
    <xdr:to>
      <xdr:col>86</xdr:col>
      <xdr:colOff>25400</xdr:colOff>
      <xdr:row>90</xdr:row>
      <xdr:rowOff>3153</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5433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9032</xdr:rowOff>
    </xdr:from>
    <xdr:to>
      <xdr:col>85</xdr:col>
      <xdr:colOff>127000</xdr:colOff>
      <xdr:row>97</xdr:row>
      <xdr:rowOff>12982</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5481300" y="16639682"/>
          <a:ext cx="838200" cy="3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146268</xdr:rowOff>
    </xdr:from>
    <xdr:ext cx="534377" cy="259045"/>
    <xdr:sp macro="" textlink="">
      <xdr:nvSpPr>
        <xdr:cNvPr id="699" name="公債費平均値テキスト">
          <a:extLst>
            <a:ext uri="{FF2B5EF4-FFF2-40B4-BE49-F238E27FC236}">
              <a16:creationId xmlns:a16="http://schemas.microsoft.com/office/drawing/2014/main" id="{00000000-0008-0000-0700-0000BB020000}"/>
            </a:ext>
          </a:extLst>
        </xdr:cNvPr>
        <xdr:cNvSpPr txBox="1"/>
      </xdr:nvSpPr>
      <xdr:spPr>
        <a:xfrm>
          <a:off x="16370300" y="16262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123391</xdr:rowOff>
    </xdr:from>
    <xdr:to>
      <xdr:col>85</xdr:col>
      <xdr:colOff>177800</xdr:colOff>
      <xdr:row>96</xdr:row>
      <xdr:rowOff>53541</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6268700" y="16411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12489</xdr:rowOff>
    </xdr:from>
    <xdr:to>
      <xdr:col>81</xdr:col>
      <xdr:colOff>50800</xdr:colOff>
      <xdr:row>97</xdr:row>
      <xdr:rowOff>12982</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4592300" y="16643139"/>
          <a:ext cx="889000" cy="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119945</xdr:rowOff>
    </xdr:from>
    <xdr:to>
      <xdr:col>81</xdr:col>
      <xdr:colOff>101600</xdr:colOff>
      <xdr:row>96</xdr:row>
      <xdr:rowOff>50095</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5430500" y="1640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66622</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182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12489</xdr:rowOff>
    </xdr:from>
    <xdr:to>
      <xdr:col>76</xdr:col>
      <xdr:colOff>114300</xdr:colOff>
      <xdr:row>97</xdr:row>
      <xdr:rowOff>36647</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3703300" y="16643139"/>
          <a:ext cx="889000" cy="24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83514</xdr:rowOff>
    </xdr:from>
    <xdr:to>
      <xdr:col>76</xdr:col>
      <xdr:colOff>165100</xdr:colOff>
      <xdr:row>96</xdr:row>
      <xdr:rowOff>13664</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4541500" y="16371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30191</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14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30483</xdr:rowOff>
    </xdr:from>
    <xdr:to>
      <xdr:col>71</xdr:col>
      <xdr:colOff>177800</xdr:colOff>
      <xdr:row>97</xdr:row>
      <xdr:rowOff>36647</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a:off x="12814300" y="16661133"/>
          <a:ext cx="889000" cy="6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104170</xdr:rowOff>
    </xdr:from>
    <xdr:to>
      <xdr:col>72</xdr:col>
      <xdr:colOff>38100</xdr:colOff>
      <xdr:row>96</xdr:row>
      <xdr:rowOff>34320</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3652500" y="163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50847</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167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91159</xdr:rowOff>
    </xdr:from>
    <xdr:to>
      <xdr:col>67</xdr:col>
      <xdr:colOff>101600</xdr:colOff>
      <xdr:row>96</xdr:row>
      <xdr:rowOff>21309</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2763500" y="1637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37836</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154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129682</xdr:rowOff>
    </xdr:from>
    <xdr:to>
      <xdr:col>85</xdr:col>
      <xdr:colOff>177800</xdr:colOff>
      <xdr:row>97</xdr:row>
      <xdr:rowOff>59832</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6268700" y="16588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108109</xdr:rowOff>
    </xdr:from>
    <xdr:ext cx="534377" cy="259045"/>
    <xdr:sp macro="" textlink="">
      <xdr:nvSpPr>
        <xdr:cNvPr id="718" name="公債費該当値テキスト">
          <a:extLst>
            <a:ext uri="{FF2B5EF4-FFF2-40B4-BE49-F238E27FC236}">
              <a16:creationId xmlns:a16="http://schemas.microsoft.com/office/drawing/2014/main" id="{00000000-0008-0000-0700-0000CE020000}"/>
            </a:ext>
          </a:extLst>
        </xdr:cNvPr>
        <xdr:cNvSpPr txBox="1"/>
      </xdr:nvSpPr>
      <xdr:spPr>
        <a:xfrm>
          <a:off x="16370300" y="16567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133632</xdr:rowOff>
    </xdr:from>
    <xdr:to>
      <xdr:col>81</xdr:col>
      <xdr:colOff>101600</xdr:colOff>
      <xdr:row>97</xdr:row>
      <xdr:rowOff>63782</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5430500" y="1659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54909</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14111" y="16685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133139</xdr:rowOff>
    </xdr:from>
    <xdr:to>
      <xdr:col>76</xdr:col>
      <xdr:colOff>165100</xdr:colOff>
      <xdr:row>97</xdr:row>
      <xdr:rowOff>63289</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4541500" y="1659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54416</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325111" y="1668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157297</xdr:rowOff>
    </xdr:from>
    <xdr:to>
      <xdr:col>72</xdr:col>
      <xdr:colOff>38100</xdr:colOff>
      <xdr:row>97</xdr:row>
      <xdr:rowOff>87447</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3652500" y="16616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78574</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3436111" y="16709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151133</xdr:rowOff>
    </xdr:from>
    <xdr:to>
      <xdr:col>67</xdr:col>
      <xdr:colOff>101600</xdr:colOff>
      <xdr:row>97</xdr:row>
      <xdr:rowOff>81283</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2763500" y="16610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72410</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2547111" y="16703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6350</xdr:rowOff>
    </xdr:from>
    <xdr:to>
      <xdr:col>116</xdr:col>
      <xdr:colOff>62864</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321300"/>
          <a:ext cx="1269"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70121</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7566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124477</xdr:rowOff>
    </xdr:from>
    <xdr:ext cx="469744"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09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1,850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6350</xdr:rowOff>
    </xdr:from>
    <xdr:to>
      <xdr:col>116</xdr:col>
      <xdr:colOff>152400</xdr:colOff>
      <xdr:row>31</xdr:row>
      <xdr:rowOff>6350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32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159021</xdr:rowOff>
    </xdr:from>
    <xdr:ext cx="313932"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50267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136144</xdr:rowOff>
    </xdr:from>
    <xdr:to>
      <xdr:col>116</xdr:col>
      <xdr:colOff>114300</xdr:colOff>
      <xdr:row>39</xdr:row>
      <xdr:rowOff>66294</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65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152146</xdr:rowOff>
    </xdr:from>
    <xdr:to>
      <xdr:col>112</xdr:col>
      <xdr:colOff>38100</xdr:colOff>
      <xdr:row>39</xdr:row>
      <xdr:rowOff>82296</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66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98823</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66333" y="6442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114046</xdr:rowOff>
    </xdr:from>
    <xdr:to>
      <xdr:col>107</xdr:col>
      <xdr:colOff>101600</xdr:colOff>
      <xdr:row>39</xdr:row>
      <xdr:rowOff>44196</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629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60723</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77333" y="64043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152908</xdr:rowOff>
    </xdr:from>
    <xdr:to>
      <xdr:col>102</xdr:col>
      <xdr:colOff>165100</xdr:colOff>
      <xdr:row>39</xdr:row>
      <xdr:rowOff>83058</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66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99585</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88333" y="64432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72898</xdr:rowOff>
    </xdr:from>
    <xdr:to>
      <xdr:col>98</xdr:col>
      <xdr:colOff>38100</xdr:colOff>
      <xdr:row>39</xdr:row>
      <xdr:rowOff>3048</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19575</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7017" y="6363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114571</xdr:rowOff>
    </xdr:from>
    <xdr:ext cx="249299"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6296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a16="http://schemas.microsoft.com/office/drawing/2014/main"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a16="http://schemas.microsoft.com/office/drawing/2014/main"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a16="http://schemas.microsoft.com/office/drawing/2014/main"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a16="http://schemas.microsoft.com/office/drawing/2014/main"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決算総額のうち構成比が大きい民生費については、住民一人当たり</a:t>
          </a:r>
          <a:r>
            <a:rPr kumimoji="1" lang="en-US" altLang="ja-JP" sz="1300">
              <a:latin typeface="ＭＳ Ｐゴシック" panose="020B0600070205080204" pitchFamily="50" charset="-128"/>
              <a:ea typeface="ＭＳ Ｐゴシック" panose="020B0600070205080204" pitchFamily="50" charset="-128"/>
            </a:rPr>
            <a:t>155,557</a:t>
          </a:r>
          <a:r>
            <a:rPr kumimoji="1" lang="ja-JP" altLang="en-US" sz="1300">
              <a:latin typeface="ＭＳ Ｐゴシック" panose="020B0600070205080204" pitchFamily="50" charset="-128"/>
              <a:ea typeface="ＭＳ Ｐゴシック" panose="020B0600070205080204" pitchFamily="50" charset="-128"/>
            </a:rPr>
            <a:t>円となっており、前年度に比べ</a:t>
          </a:r>
          <a:r>
            <a:rPr kumimoji="1" lang="en-US" altLang="ja-JP" sz="1300">
              <a:latin typeface="ＭＳ Ｐゴシック" panose="020B0600070205080204" pitchFamily="50" charset="-128"/>
              <a:ea typeface="ＭＳ Ｐゴシック" panose="020B0600070205080204" pitchFamily="50" charset="-128"/>
            </a:rPr>
            <a:t>14,714</a:t>
          </a:r>
          <a:r>
            <a:rPr kumimoji="1" lang="ja-JP" altLang="en-US" sz="1300">
              <a:latin typeface="ＭＳ Ｐゴシック" panose="020B0600070205080204" pitchFamily="50" charset="-128"/>
              <a:ea typeface="ＭＳ Ｐゴシック" panose="020B0600070205080204" pitchFamily="50" charset="-128"/>
            </a:rPr>
            <a:t>円増となっている。これは、物価高騰対応重点支援地方創生臨時交付金に係る事業費が増加したことなどが主な要因である。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教育費は、住民一人当たり</a:t>
          </a:r>
          <a:r>
            <a:rPr kumimoji="1" lang="en-US" altLang="ja-JP" sz="1300">
              <a:latin typeface="ＭＳ Ｐゴシック" panose="020B0600070205080204" pitchFamily="50" charset="-128"/>
              <a:ea typeface="ＭＳ Ｐゴシック" panose="020B0600070205080204" pitchFamily="50" charset="-128"/>
            </a:rPr>
            <a:t>89,319</a:t>
          </a:r>
          <a:r>
            <a:rPr kumimoji="1" lang="ja-JP" altLang="en-US" sz="1300">
              <a:latin typeface="ＭＳ Ｐゴシック" panose="020B0600070205080204" pitchFamily="50" charset="-128"/>
              <a:ea typeface="ＭＳ Ｐゴシック" panose="020B0600070205080204" pitchFamily="50" charset="-128"/>
            </a:rPr>
            <a:t>円となっており、前年度に比べ</a:t>
          </a:r>
          <a:r>
            <a:rPr kumimoji="1" lang="en-US" altLang="ja-JP" sz="1300">
              <a:latin typeface="ＭＳ Ｐゴシック" panose="020B0600070205080204" pitchFamily="50" charset="-128"/>
              <a:ea typeface="ＭＳ Ｐゴシック" panose="020B0600070205080204" pitchFamily="50" charset="-128"/>
            </a:rPr>
            <a:t>29,938</a:t>
          </a:r>
          <a:r>
            <a:rPr kumimoji="1" lang="ja-JP" altLang="en-US" sz="1300">
              <a:latin typeface="ＭＳ Ｐゴシック" panose="020B0600070205080204" pitchFamily="50" charset="-128"/>
              <a:ea typeface="ＭＳ Ｐゴシック" panose="020B0600070205080204" pitchFamily="50" charset="-128"/>
            </a:rPr>
            <a:t>円増となっている。これは、小中一貫教育校化に伴う町立小学校校舎の建設などの関連事業費が増加したことが要因である。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また、消防費は住民一人当たり</a:t>
          </a:r>
          <a:r>
            <a:rPr kumimoji="1" lang="en-US" altLang="ja-JP" sz="1300">
              <a:latin typeface="ＭＳ Ｐゴシック" panose="020B0600070205080204" pitchFamily="50" charset="-128"/>
              <a:ea typeface="ＭＳ Ｐゴシック" panose="020B0600070205080204" pitchFamily="50" charset="-128"/>
            </a:rPr>
            <a:t>35,640</a:t>
          </a:r>
          <a:r>
            <a:rPr kumimoji="1" lang="ja-JP" altLang="en-US" sz="1300">
              <a:latin typeface="ＭＳ Ｐゴシック" panose="020B0600070205080204" pitchFamily="50" charset="-128"/>
              <a:ea typeface="ＭＳ Ｐゴシック" panose="020B0600070205080204" pitchFamily="50" charset="-128"/>
            </a:rPr>
            <a:t>円で類似団体内平均を上回っており、前年度に比べ</a:t>
          </a:r>
          <a:r>
            <a:rPr kumimoji="1" lang="en-US" altLang="ja-JP" sz="1300">
              <a:latin typeface="ＭＳ Ｐゴシック" panose="020B0600070205080204" pitchFamily="50" charset="-128"/>
              <a:ea typeface="ＭＳ Ｐゴシック" panose="020B0600070205080204" pitchFamily="50" charset="-128"/>
            </a:rPr>
            <a:t>3,884</a:t>
          </a:r>
          <a:r>
            <a:rPr kumimoji="1" lang="ja-JP" altLang="en-US" sz="1300">
              <a:latin typeface="ＭＳ Ｐゴシック" panose="020B0600070205080204" pitchFamily="50" charset="-128"/>
              <a:ea typeface="ＭＳ Ｐゴシック" panose="020B0600070205080204" pitchFamily="50" charset="-128"/>
            </a:rPr>
            <a:t>円増となっている。これは、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川越地区消防組合負担金が増加したことが</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主な要因となっている。</a:t>
          </a:r>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衛生費については、住民一人当たり</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42,146</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円となっており、前年度に比べて</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277</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円減となっている。これは、新型コロナウイルスワクチン接種事業の減少が主な要因となっている。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埼玉県川島町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財政調整基金残高については、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一般財源の補てんのため取り崩しを行ったことから、</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年度末時点においては前年度末から約</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千</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万円の減額となり、標準財政規模比で</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6.39</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ポイントの悪化となった。</a:t>
          </a:r>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年度より実質単年度収支が赤字に転じていることから、財政構造の見直し及び財政調整基金の継続的な積立を行い、残高水準の適正化、実質単年度収支の黒字化を図る。</a:t>
          </a: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埼玉県川島町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連結実質赤字比率については、全ての会計において黒字で推移している。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今後も各連結対象会計の黒字の維持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に努める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60" zoomScaleNormal="60"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 thickBot="1" x14ac:dyDescent="0.25">
      <c r="B2" s="170" t="s">
        <v>77</v>
      </c>
      <c r="C2" s="170"/>
      <c r="D2" s="171"/>
    </row>
    <row r="3" spans="1:119" ht="18.75" customHeight="1" thickBot="1" x14ac:dyDescent="0.25">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9461777</v>
      </c>
      <c r="BO4" s="449"/>
      <c r="BP4" s="449"/>
      <c r="BQ4" s="449"/>
      <c r="BR4" s="449"/>
      <c r="BS4" s="449"/>
      <c r="BT4" s="449"/>
      <c r="BU4" s="450"/>
      <c r="BV4" s="448">
        <v>8456814</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9.9</v>
      </c>
      <c r="CU4" s="589"/>
      <c r="CV4" s="589"/>
      <c r="CW4" s="589"/>
      <c r="CX4" s="589"/>
      <c r="CY4" s="589"/>
      <c r="CZ4" s="589"/>
      <c r="DA4" s="590"/>
      <c r="DB4" s="588">
        <v>8.6</v>
      </c>
      <c r="DC4" s="589"/>
      <c r="DD4" s="589"/>
      <c r="DE4" s="589"/>
      <c r="DF4" s="589"/>
      <c r="DG4" s="589"/>
      <c r="DH4" s="589"/>
      <c r="DI4" s="590"/>
    </row>
    <row r="5" spans="1:119" ht="18.75" customHeight="1" x14ac:dyDescent="0.2">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8841199</v>
      </c>
      <c r="BO5" s="420"/>
      <c r="BP5" s="420"/>
      <c r="BQ5" s="420"/>
      <c r="BR5" s="420"/>
      <c r="BS5" s="420"/>
      <c r="BT5" s="420"/>
      <c r="BU5" s="421"/>
      <c r="BV5" s="419">
        <v>7926289</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93.4</v>
      </c>
      <c r="CU5" s="417"/>
      <c r="CV5" s="417"/>
      <c r="CW5" s="417"/>
      <c r="CX5" s="417"/>
      <c r="CY5" s="417"/>
      <c r="CZ5" s="417"/>
      <c r="DA5" s="418"/>
      <c r="DB5" s="416">
        <v>88.9</v>
      </c>
      <c r="DC5" s="417"/>
      <c r="DD5" s="417"/>
      <c r="DE5" s="417"/>
      <c r="DF5" s="417"/>
      <c r="DG5" s="417"/>
      <c r="DH5" s="417"/>
      <c r="DI5" s="418"/>
    </row>
    <row r="6" spans="1:119" ht="18.75" customHeight="1" x14ac:dyDescent="0.2">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620578</v>
      </c>
      <c r="BO6" s="420"/>
      <c r="BP6" s="420"/>
      <c r="BQ6" s="420"/>
      <c r="BR6" s="420"/>
      <c r="BS6" s="420"/>
      <c r="BT6" s="420"/>
      <c r="BU6" s="421"/>
      <c r="BV6" s="419">
        <v>530525</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93.9</v>
      </c>
      <c r="CU6" s="563"/>
      <c r="CV6" s="563"/>
      <c r="CW6" s="563"/>
      <c r="CX6" s="563"/>
      <c r="CY6" s="563"/>
      <c r="CZ6" s="563"/>
      <c r="DA6" s="564"/>
      <c r="DB6" s="562">
        <v>89.8</v>
      </c>
      <c r="DC6" s="563"/>
      <c r="DD6" s="563"/>
      <c r="DE6" s="563"/>
      <c r="DF6" s="563"/>
      <c r="DG6" s="563"/>
      <c r="DH6" s="563"/>
      <c r="DI6" s="564"/>
    </row>
    <row r="7" spans="1:119" ht="18.75" customHeight="1" x14ac:dyDescent="0.2">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101</v>
      </c>
      <c r="AV7" s="478"/>
      <c r="AW7" s="478"/>
      <c r="AX7" s="478"/>
      <c r="AY7" s="433" t="s">
        <v>102</v>
      </c>
      <c r="AZ7" s="434"/>
      <c r="BA7" s="434"/>
      <c r="BB7" s="434"/>
      <c r="BC7" s="434"/>
      <c r="BD7" s="434"/>
      <c r="BE7" s="434"/>
      <c r="BF7" s="434"/>
      <c r="BG7" s="434"/>
      <c r="BH7" s="434"/>
      <c r="BI7" s="434"/>
      <c r="BJ7" s="434"/>
      <c r="BK7" s="434"/>
      <c r="BL7" s="434"/>
      <c r="BM7" s="435"/>
      <c r="BN7" s="419">
        <v>73057</v>
      </c>
      <c r="BO7" s="420"/>
      <c r="BP7" s="420"/>
      <c r="BQ7" s="420"/>
      <c r="BR7" s="420"/>
      <c r="BS7" s="420"/>
      <c r="BT7" s="420"/>
      <c r="BU7" s="421"/>
      <c r="BV7" s="419">
        <v>63692</v>
      </c>
      <c r="BW7" s="420"/>
      <c r="BX7" s="420"/>
      <c r="BY7" s="420"/>
      <c r="BZ7" s="420"/>
      <c r="CA7" s="420"/>
      <c r="CB7" s="420"/>
      <c r="CC7" s="421"/>
      <c r="CD7" s="459" t="s">
        <v>103</v>
      </c>
      <c r="CE7" s="379"/>
      <c r="CF7" s="379"/>
      <c r="CG7" s="379"/>
      <c r="CH7" s="379"/>
      <c r="CI7" s="379"/>
      <c r="CJ7" s="379"/>
      <c r="CK7" s="379"/>
      <c r="CL7" s="379"/>
      <c r="CM7" s="379"/>
      <c r="CN7" s="379"/>
      <c r="CO7" s="379"/>
      <c r="CP7" s="379"/>
      <c r="CQ7" s="379"/>
      <c r="CR7" s="379"/>
      <c r="CS7" s="460"/>
      <c r="CT7" s="419">
        <v>5514039</v>
      </c>
      <c r="CU7" s="420"/>
      <c r="CV7" s="420"/>
      <c r="CW7" s="420"/>
      <c r="CX7" s="420"/>
      <c r="CY7" s="420"/>
      <c r="CZ7" s="420"/>
      <c r="DA7" s="421"/>
      <c r="DB7" s="419">
        <v>5441411</v>
      </c>
      <c r="DC7" s="420"/>
      <c r="DD7" s="420"/>
      <c r="DE7" s="420"/>
      <c r="DF7" s="420"/>
      <c r="DG7" s="420"/>
      <c r="DH7" s="420"/>
      <c r="DI7" s="421"/>
    </row>
    <row r="8" spans="1:119" ht="18.75" customHeight="1" thickBot="1" x14ac:dyDescent="0.25">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104</v>
      </c>
      <c r="AN8" s="376"/>
      <c r="AO8" s="376"/>
      <c r="AP8" s="376"/>
      <c r="AQ8" s="376"/>
      <c r="AR8" s="376"/>
      <c r="AS8" s="376"/>
      <c r="AT8" s="377"/>
      <c r="AU8" s="477" t="s">
        <v>90</v>
      </c>
      <c r="AV8" s="478"/>
      <c r="AW8" s="478"/>
      <c r="AX8" s="478"/>
      <c r="AY8" s="433" t="s">
        <v>105</v>
      </c>
      <c r="AZ8" s="434"/>
      <c r="BA8" s="434"/>
      <c r="BB8" s="434"/>
      <c r="BC8" s="434"/>
      <c r="BD8" s="434"/>
      <c r="BE8" s="434"/>
      <c r="BF8" s="434"/>
      <c r="BG8" s="434"/>
      <c r="BH8" s="434"/>
      <c r="BI8" s="434"/>
      <c r="BJ8" s="434"/>
      <c r="BK8" s="434"/>
      <c r="BL8" s="434"/>
      <c r="BM8" s="435"/>
      <c r="BN8" s="419">
        <v>547521</v>
      </c>
      <c r="BO8" s="420"/>
      <c r="BP8" s="420"/>
      <c r="BQ8" s="420"/>
      <c r="BR8" s="420"/>
      <c r="BS8" s="420"/>
      <c r="BT8" s="420"/>
      <c r="BU8" s="421"/>
      <c r="BV8" s="419">
        <v>466833</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0.72</v>
      </c>
      <c r="CU8" s="523"/>
      <c r="CV8" s="523"/>
      <c r="CW8" s="523"/>
      <c r="CX8" s="523"/>
      <c r="CY8" s="523"/>
      <c r="CZ8" s="523"/>
      <c r="DA8" s="524"/>
      <c r="DB8" s="522">
        <v>0.73</v>
      </c>
      <c r="DC8" s="523"/>
      <c r="DD8" s="523"/>
      <c r="DE8" s="523"/>
      <c r="DF8" s="523"/>
      <c r="DG8" s="523"/>
      <c r="DH8" s="523"/>
      <c r="DI8" s="524"/>
    </row>
    <row r="9" spans="1:119" ht="18.75" customHeight="1" thickBot="1" x14ac:dyDescent="0.25">
      <c r="A9" s="169"/>
      <c r="B9" s="551" t="s">
        <v>107</v>
      </c>
      <c r="C9" s="552"/>
      <c r="D9" s="552"/>
      <c r="E9" s="552"/>
      <c r="F9" s="552"/>
      <c r="G9" s="552"/>
      <c r="H9" s="552"/>
      <c r="I9" s="552"/>
      <c r="J9" s="552"/>
      <c r="K9" s="470"/>
      <c r="L9" s="553" t="s">
        <v>108</v>
      </c>
      <c r="M9" s="554"/>
      <c r="N9" s="554"/>
      <c r="O9" s="554"/>
      <c r="P9" s="554"/>
      <c r="Q9" s="555"/>
      <c r="R9" s="556">
        <v>19378</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90</v>
      </c>
      <c r="AV9" s="478"/>
      <c r="AW9" s="478"/>
      <c r="AX9" s="478"/>
      <c r="AY9" s="433" t="s">
        <v>111</v>
      </c>
      <c r="AZ9" s="434"/>
      <c r="BA9" s="434"/>
      <c r="BB9" s="434"/>
      <c r="BC9" s="434"/>
      <c r="BD9" s="434"/>
      <c r="BE9" s="434"/>
      <c r="BF9" s="434"/>
      <c r="BG9" s="434"/>
      <c r="BH9" s="434"/>
      <c r="BI9" s="434"/>
      <c r="BJ9" s="434"/>
      <c r="BK9" s="434"/>
      <c r="BL9" s="434"/>
      <c r="BM9" s="435"/>
      <c r="BN9" s="419">
        <v>80688</v>
      </c>
      <c r="BO9" s="420"/>
      <c r="BP9" s="420"/>
      <c r="BQ9" s="420"/>
      <c r="BR9" s="420"/>
      <c r="BS9" s="420"/>
      <c r="BT9" s="420"/>
      <c r="BU9" s="421"/>
      <c r="BV9" s="419">
        <v>67175</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8.9</v>
      </c>
      <c r="CU9" s="417"/>
      <c r="CV9" s="417"/>
      <c r="CW9" s="417"/>
      <c r="CX9" s="417"/>
      <c r="CY9" s="417"/>
      <c r="CZ9" s="417"/>
      <c r="DA9" s="418"/>
      <c r="DB9" s="416">
        <v>9.5</v>
      </c>
      <c r="DC9" s="417"/>
      <c r="DD9" s="417"/>
      <c r="DE9" s="417"/>
      <c r="DF9" s="417"/>
      <c r="DG9" s="417"/>
      <c r="DH9" s="417"/>
      <c r="DI9" s="418"/>
    </row>
    <row r="10" spans="1:119" ht="18.75" customHeight="1" thickBot="1" x14ac:dyDescent="0.25">
      <c r="A10" s="169"/>
      <c r="B10" s="551"/>
      <c r="C10" s="552"/>
      <c r="D10" s="552"/>
      <c r="E10" s="552"/>
      <c r="F10" s="552"/>
      <c r="G10" s="552"/>
      <c r="H10" s="552"/>
      <c r="I10" s="552"/>
      <c r="J10" s="552"/>
      <c r="K10" s="470"/>
      <c r="L10" s="375" t="s">
        <v>113</v>
      </c>
      <c r="M10" s="376"/>
      <c r="N10" s="376"/>
      <c r="O10" s="376"/>
      <c r="P10" s="376"/>
      <c r="Q10" s="377"/>
      <c r="R10" s="372">
        <v>20788</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1097</v>
      </c>
      <c r="BO10" s="420"/>
      <c r="BP10" s="420"/>
      <c r="BQ10" s="420"/>
      <c r="BR10" s="420"/>
      <c r="BS10" s="420"/>
      <c r="BT10" s="420"/>
      <c r="BU10" s="421"/>
      <c r="BV10" s="419">
        <v>288</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69"/>
      <c r="B12" s="525" t="s">
        <v>123</v>
      </c>
      <c r="C12" s="526"/>
      <c r="D12" s="526"/>
      <c r="E12" s="526"/>
      <c r="F12" s="526"/>
      <c r="G12" s="526"/>
      <c r="H12" s="526"/>
      <c r="I12" s="526"/>
      <c r="J12" s="526"/>
      <c r="K12" s="527"/>
      <c r="L12" s="534" t="s">
        <v>124</v>
      </c>
      <c r="M12" s="535"/>
      <c r="N12" s="535"/>
      <c r="O12" s="535"/>
      <c r="P12" s="535"/>
      <c r="Q12" s="536"/>
      <c r="R12" s="537">
        <v>18671</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340379</v>
      </c>
      <c r="BO12" s="420"/>
      <c r="BP12" s="420"/>
      <c r="BQ12" s="420"/>
      <c r="BR12" s="420"/>
      <c r="BS12" s="420"/>
      <c r="BT12" s="420"/>
      <c r="BU12" s="421"/>
      <c r="BV12" s="419">
        <v>169657</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69"/>
      <c r="B13" s="528"/>
      <c r="C13" s="529"/>
      <c r="D13" s="529"/>
      <c r="E13" s="529"/>
      <c r="F13" s="529"/>
      <c r="G13" s="529"/>
      <c r="H13" s="529"/>
      <c r="I13" s="529"/>
      <c r="J13" s="529"/>
      <c r="K13" s="530"/>
      <c r="L13" s="178"/>
      <c r="M13" s="503" t="s">
        <v>130</v>
      </c>
      <c r="N13" s="504"/>
      <c r="O13" s="504"/>
      <c r="P13" s="504"/>
      <c r="Q13" s="505"/>
      <c r="R13" s="506">
        <v>18186</v>
      </c>
      <c r="S13" s="507"/>
      <c r="T13" s="507"/>
      <c r="U13" s="507"/>
      <c r="V13" s="508"/>
      <c r="W13" s="509" t="s">
        <v>131</v>
      </c>
      <c r="X13" s="405"/>
      <c r="Y13" s="405"/>
      <c r="Z13" s="405"/>
      <c r="AA13" s="405"/>
      <c r="AB13" s="406"/>
      <c r="AC13" s="372">
        <v>574</v>
      </c>
      <c r="AD13" s="373"/>
      <c r="AE13" s="373"/>
      <c r="AF13" s="373"/>
      <c r="AG13" s="374"/>
      <c r="AH13" s="372">
        <v>673</v>
      </c>
      <c r="AI13" s="373"/>
      <c r="AJ13" s="373"/>
      <c r="AK13" s="373"/>
      <c r="AL13" s="432"/>
      <c r="AM13" s="476" t="s">
        <v>132</v>
      </c>
      <c r="AN13" s="376"/>
      <c r="AO13" s="376"/>
      <c r="AP13" s="376"/>
      <c r="AQ13" s="376"/>
      <c r="AR13" s="376"/>
      <c r="AS13" s="376"/>
      <c r="AT13" s="377"/>
      <c r="AU13" s="477" t="s">
        <v>101</v>
      </c>
      <c r="AV13" s="478"/>
      <c r="AW13" s="478"/>
      <c r="AX13" s="478"/>
      <c r="AY13" s="433" t="s">
        <v>133</v>
      </c>
      <c r="AZ13" s="434"/>
      <c r="BA13" s="434"/>
      <c r="BB13" s="434"/>
      <c r="BC13" s="434"/>
      <c r="BD13" s="434"/>
      <c r="BE13" s="434"/>
      <c r="BF13" s="434"/>
      <c r="BG13" s="434"/>
      <c r="BH13" s="434"/>
      <c r="BI13" s="434"/>
      <c r="BJ13" s="434"/>
      <c r="BK13" s="434"/>
      <c r="BL13" s="434"/>
      <c r="BM13" s="435"/>
      <c r="BN13" s="419">
        <v>-258594</v>
      </c>
      <c r="BO13" s="420"/>
      <c r="BP13" s="420"/>
      <c r="BQ13" s="420"/>
      <c r="BR13" s="420"/>
      <c r="BS13" s="420"/>
      <c r="BT13" s="420"/>
      <c r="BU13" s="421"/>
      <c r="BV13" s="419">
        <v>-102194</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4.8</v>
      </c>
      <c r="CU13" s="417"/>
      <c r="CV13" s="417"/>
      <c r="CW13" s="417"/>
      <c r="CX13" s="417"/>
      <c r="CY13" s="417"/>
      <c r="CZ13" s="417"/>
      <c r="DA13" s="418"/>
      <c r="DB13" s="416">
        <v>4.0999999999999996</v>
      </c>
      <c r="DC13" s="417"/>
      <c r="DD13" s="417"/>
      <c r="DE13" s="417"/>
      <c r="DF13" s="417"/>
      <c r="DG13" s="417"/>
      <c r="DH13" s="417"/>
      <c r="DI13" s="418"/>
    </row>
    <row r="14" spans="1:119" ht="18.75" customHeight="1" thickBot="1" x14ac:dyDescent="0.25">
      <c r="A14" s="169"/>
      <c r="B14" s="528"/>
      <c r="C14" s="529"/>
      <c r="D14" s="529"/>
      <c r="E14" s="529"/>
      <c r="F14" s="529"/>
      <c r="G14" s="529"/>
      <c r="H14" s="529"/>
      <c r="I14" s="529"/>
      <c r="J14" s="529"/>
      <c r="K14" s="530"/>
      <c r="L14" s="493" t="s">
        <v>135</v>
      </c>
      <c r="M14" s="546"/>
      <c r="N14" s="546"/>
      <c r="O14" s="546"/>
      <c r="P14" s="546"/>
      <c r="Q14" s="547"/>
      <c r="R14" s="506">
        <v>18874</v>
      </c>
      <c r="S14" s="507"/>
      <c r="T14" s="507"/>
      <c r="U14" s="507"/>
      <c r="V14" s="508"/>
      <c r="W14" s="510"/>
      <c r="X14" s="408"/>
      <c r="Y14" s="408"/>
      <c r="Z14" s="408"/>
      <c r="AA14" s="408"/>
      <c r="AB14" s="409"/>
      <c r="AC14" s="499">
        <v>6.2</v>
      </c>
      <c r="AD14" s="500"/>
      <c r="AE14" s="500"/>
      <c r="AF14" s="500"/>
      <c r="AG14" s="501"/>
      <c r="AH14" s="499">
        <v>6.9</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20.8</v>
      </c>
      <c r="CU14" s="517"/>
      <c r="CV14" s="517"/>
      <c r="CW14" s="517"/>
      <c r="CX14" s="517"/>
      <c r="CY14" s="517"/>
      <c r="CZ14" s="517"/>
      <c r="DA14" s="518"/>
      <c r="DB14" s="516">
        <v>1.9</v>
      </c>
      <c r="DC14" s="517"/>
      <c r="DD14" s="517"/>
      <c r="DE14" s="517"/>
      <c r="DF14" s="517"/>
      <c r="DG14" s="517"/>
      <c r="DH14" s="517"/>
      <c r="DI14" s="518"/>
    </row>
    <row r="15" spans="1:119" ht="18.75" customHeight="1" x14ac:dyDescent="0.2">
      <c r="A15" s="169"/>
      <c r="B15" s="528"/>
      <c r="C15" s="529"/>
      <c r="D15" s="529"/>
      <c r="E15" s="529"/>
      <c r="F15" s="529"/>
      <c r="G15" s="529"/>
      <c r="H15" s="529"/>
      <c r="I15" s="529"/>
      <c r="J15" s="529"/>
      <c r="K15" s="530"/>
      <c r="L15" s="178"/>
      <c r="M15" s="503" t="s">
        <v>130</v>
      </c>
      <c r="N15" s="504"/>
      <c r="O15" s="504"/>
      <c r="P15" s="504"/>
      <c r="Q15" s="505"/>
      <c r="R15" s="506">
        <v>18459</v>
      </c>
      <c r="S15" s="507"/>
      <c r="T15" s="507"/>
      <c r="U15" s="507"/>
      <c r="V15" s="508"/>
      <c r="W15" s="509" t="s">
        <v>137</v>
      </c>
      <c r="X15" s="405"/>
      <c r="Y15" s="405"/>
      <c r="Z15" s="405"/>
      <c r="AA15" s="405"/>
      <c r="AB15" s="406"/>
      <c r="AC15" s="372">
        <v>2863</v>
      </c>
      <c r="AD15" s="373"/>
      <c r="AE15" s="373"/>
      <c r="AF15" s="373"/>
      <c r="AG15" s="374"/>
      <c r="AH15" s="372">
        <v>3145</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3276788</v>
      </c>
      <c r="BO15" s="449"/>
      <c r="BP15" s="449"/>
      <c r="BQ15" s="449"/>
      <c r="BR15" s="449"/>
      <c r="BS15" s="449"/>
      <c r="BT15" s="449"/>
      <c r="BU15" s="450"/>
      <c r="BV15" s="448">
        <v>3240193</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30.7</v>
      </c>
      <c r="AD16" s="500"/>
      <c r="AE16" s="500"/>
      <c r="AF16" s="500"/>
      <c r="AG16" s="501"/>
      <c r="AH16" s="499">
        <v>32.4</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4590972</v>
      </c>
      <c r="BO16" s="420"/>
      <c r="BP16" s="420"/>
      <c r="BQ16" s="420"/>
      <c r="BR16" s="420"/>
      <c r="BS16" s="420"/>
      <c r="BT16" s="420"/>
      <c r="BU16" s="421"/>
      <c r="BV16" s="419">
        <v>4500311</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5882</v>
      </c>
      <c r="AD17" s="373"/>
      <c r="AE17" s="373"/>
      <c r="AF17" s="373"/>
      <c r="AG17" s="374"/>
      <c r="AH17" s="372">
        <v>5895</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4173325</v>
      </c>
      <c r="BO17" s="420"/>
      <c r="BP17" s="420"/>
      <c r="BQ17" s="420"/>
      <c r="BR17" s="420"/>
      <c r="BS17" s="420"/>
      <c r="BT17" s="420"/>
      <c r="BU17" s="421"/>
      <c r="BV17" s="419">
        <v>4123106</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69"/>
      <c r="B18" s="469" t="s">
        <v>147</v>
      </c>
      <c r="C18" s="470"/>
      <c r="D18" s="470"/>
      <c r="E18" s="471"/>
      <c r="F18" s="471"/>
      <c r="G18" s="471"/>
      <c r="H18" s="471"/>
      <c r="I18" s="471"/>
      <c r="J18" s="471"/>
      <c r="K18" s="471"/>
      <c r="L18" s="472">
        <v>41.63</v>
      </c>
      <c r="M18" s="472"/>
      <c r="N18" s="472"/>
      <c r="O18" s="472"/>
      <c r="P18" s="472"/>
      <c r="Q18" s="472"/>
      <c r="R18" s="473"/>
      <c r="S18" s="473"/>
      <c r="T18" s="473"/>
      <c r="U18" s="473"/>
      <c r="V18" s="474"/>
      <c r="W18" s="490"/>
      <c r="X18" s="491"/>
      <c r="Y18" s="491"/>
      <c r="Z18" s="491"/>
      <c r="AA18" s="491"/>
      <c r="AB18" s="515"/>
      <c r="AC18" s="389">
        <v>63.1</v>
      </c>
      <c r="AD18" s="390"/>
      <c r="AE18" s="390"/>
      <c r="AF18" s="390"/>
      <c r="AG18" s="475"/>
      <c r="AH18" s="389">
        <v>60.7</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5296627</v>
      </c>
      <c r="BO18" s="420"/>
      <c r="BP18" s="420"/>
      <c r="BQ18" s="420"/>
      <c r="BR18" s="420"/>
      <c r="BS18" s="420"/>
      <c r="BT18" s="420"/>
      <c r="BU18" s="421"/>
      <c r="BV18" s="419">
        <v>4919658</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69"/>
      <c r="B19" s="469" t="s">
        <v>149</v>
      </c>
      <c r="C19" s="470"/>
      <c r="D19" s="470"/>
      <c r="E19" s="471"/>
      <c r="F19" s="471"/>
      <c r="G19" s="471"/>
      <c r="H19" s="471"/>
      <c r="I19" s="471"/>
      <c r="J19" s="471"/>
      <c r="K19" s="471"/>
      <c r="L19" s="479">
        <v>465</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6954543</v>
      </c>
      <c r="BO19" s="420"/>
      <c r="BP19" s="420"/>
      <c r="BQ19" s="420"/>
      <c r="BR19" s="420"/>
      <c r="BS19" s="420"/>
      <c r="BT19" s="420"/>
      <c r="BU19" s="421"/>
      <c r="BV19" s="419">
        <v>6471117</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69"/>
      <c r="B20" s="469" t="s">
        <v>151</v>
      </c>
      <c r="C20" s="470"/>
      <c r="D20" s="470"/>
      <c r="E20" s="471"/>
      <c r="F20" s="471"/>
      <c r="G20" s="471"/>
      <c r="H20" s="471"/>
      <c r="I20" s="471"/>
      <c r="J20" s="471"/>
      <c r="K20" s="471"/>
      <c r="L20" s="479">
        <v>7269</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5316366</v>
      </c>
      <c r="BO22" s="449"/>
      <c r="BP22" s="449"/>
      <c r="BQ22" s="449"/>
      <c r="BR22" s="449"/>
      <c r="BS22" s="449"/>
      <c r="BT22" s="449"/>
      <c r="BU22" s="450"/>
      <c r="BV22" s="448">
        <v>5397065</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4480372</v>
      </c>
      <c r="BO23" s="420"/>
      <c r="BP23" s="420"/>
      <c r="BQ23" s="420"/>
      <c r="BR23" s="420"/>
      <c r="BS23" s="420"/>
      <c r="BT23" s="420"/>
      <c r="BU23" s="421"/>
      <c r="BV23" s="419">
        <v>4451570</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69"/>
      <c r="B24" s="398"/>
      <c r="C24" s="399"/>
      <c r="D24" s="400"/>
      <c r="E24" s="375" t="s">
        <v>161</v>
      </c>
      <c r="F24" s="376"/>
      <c r="G24" s="376"/>
      <c r="H24" s="376"/>
      <c r="I24" s="376"/>
      <c r="J24" s="376"/>
      <c r="K24" s="377"/>
      <c r="L24" s="372">
        <v>1</v>
      </c>
      <c r="M24" s="373"/>
      <c r="N24" s="373"/>
      <c r="O24" s="373"/>
      <c r="P24" s="374"/>
      <c r="Q24" s="372">
        <v>6880</v>
      </c>
      <c r="R24" s="373"/>
      <c r="S24" s="373"/>
      <c r="T24" s="373"/>
      <c r="U24" s="373"/>
      <c r="V24" s="374"/>
      <c r="W24" s="462"/>
      <c r="X24" s="399"/>
      <c r="Y24" s="400"/>
      <c r="Z24" s="375" t="s">
        <v>162</v>
      </c>
      <c r="AA24" s="376"/>
      <c r="AB24" s="376"/>
      <c r="AC24" s="376"/>
      <c r="AD24" s="376"/>
      <c r="AE24" s="376"/>
      <c r="AF24" s="376"/>
      <c r="AG24" s="377"/>
      <c r="AH24" s="372">
        <v>136</v>
      </c>
      <c r="AI24" s="373"/>
      <c r="AJ24" s="373"/>
      <c r="AK24" s="373"/>
      <c r="AL24" s="374"/>
      <c r="AM24" s="372">
        <v>421328</v>
      </c>
      <c r="AN24" s="373"/>
      <c r="AO24" s="373"/>
      <c r="AP24" s="373"/>
      <c r="AQ24" s="373"/>
      <c r="AR24" s="374"/>
      <c r="AS24" s="372">
        <v>3098</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1824851</v>
      </c>
      <c r="BO24" s="420"/>
      <c r="BP24" s="420"/>
      <c r="BQ24" s="420"/>
      <c r="BR24" s="420"/>
      <c r="BS24" s="420"/>
      <c r="BT24" s="420"/>
      <c r="BU24" s="421"/>
      <c r="BV24" s="419">
        <v>1566207</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69"/>
      <c r="B25" s="398"/>
      <c r="C25" s="399"/>
      <c r="D25" s="400"/>
      <c r="E25" s="375" t="s">
        <v>164</v>
      </c>
      <c r="F25" s="376"/>
      <c r="G25" s="376"/>
      <c r="H25" s="376"/>
      <c r="I25" s="376"/>
      <c r="J25" s="376"/>
      <c r="K25" s="377"/>
      <c r="L25" s="372">
        <v>1</v>
      </c>
      <c r="M25" s="373"/>
      <c r="N25" s="373"/>
      <c r="O25" s="373"/>
      <c r="P25" s="374"/>
      <c r="Q25" s="372">
        <v>5790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146873</v>
      </c>
      <c r="BO25" s="449"/>
      <c r="BP25" s="449"/>
      <c r="BQ25" s="449"/>
      <c r="BR25" s="449"/>
      <c r="BS25" s="449"/>
      <c r="BT25" s="449"/>
      <c r="BU25" s="450"/>
      <c r="BV25" s="448">
        <v>83262</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69"/>
      <c r="B26" s="398"/>
      <c r="C26" s="399"/>
      <c r="D26" s="400"/>
      <c r="E26" s="375" t="s">
        <v>167</v>
      </c>
      <c r="F26" s="376"/>
      <c r="G26" s="376"/>
      <c r="H26" s="376"/>
      <c r="I26" s="376"/>
      <c r="J26" s="376"/>
      <c r="K26" s="377"/>
      <c r="L26" s="372">
        <v>1</v>
      </c>
      <c r="M26" s="373"/>
      <c r="N26" s="373"/>
      <c r="O26" s="373"/>
      <c r="P26" s="374"/>
      <c r="Q26" s="372">
        <v>5490</v>
      </c>
      <c r="R26" s="373"/>
      <c r="S26" s="373"/>
      <c r="T26" s="373"/>
      <c r="U26" s="373"/>
      <c r="V26" s="374"/>
      <c r="W26" s="462"/>
      <c r="X26" s="399"/>
      <c r="Y26" s="400"/>
      <c r="Z26" s="375" t="s">
        <v>168</v>
      </c>
      <c r="AA26" s="430"/>
      <c r="AB26" s="430"/>
      <c r="AC26" s="430"/>
      <c r="AD26" s="430"/>
      <c r="AE26" s="430"/>
      <c r="AF26" s="430"/>
      <c r="AG26" s="431"/>
      <c r="AH26" s="372">
        <v>4</v>
      </c>
      <c r="AI26" s="373"/>
      <c r="AJ26" s="373"/>
      <c r="AK26" s="373"/>
      <c r="AL26" s="374"/>
      <c r="AM26" s="372">
        <v>10448</v>
      </c>
      <c r="AN26" s="373"/>
      <c r="AO26" s="373"/>
      <c r="AP26" s="373"/>
      <c r="AQ26" s="373"/>
      <c r="AR26" s="374"/>
      <c r="AS26" s="372">
        <v>2612</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69"/>
      <c r="B27" s="398"/>
      <c r="C27" s="399"/>
      <c r="D27" s="400"/>
      <c r="E27" s="375" t="s">
        <v>170</v>
      </c>
      <c r="F27" s="376"/>
      <c r="G27" s="376"/>
      <c r="H27" s="376"/>
      <c r="I27" s="376"/>
      <c r="J27" s="376"/>
      <c r="K27" s="377"/>
      <c r="L27" s="372">
        <v>1</v>
      </c>
      <c r="M27" s="373"/>
      <c r="N27" s="373"/>
      <c r="O27" s="373"/>
      <c r="P27" s="374"/>
      <c r="Q27" s="372">
        <v>3090</v>
      </c>
      <c r="R27" s="373"/>
      <c r="S27" s="373"/>
      <c r="T27" s="373"/>
      <c r="U27" s="373"/>
      <c r="V27" s="374"/>
      <c r="W27" s="462"/>
      <c r="X27" s="399"/>
      <c r="Y27" s="400"/>
      <c r="Z27" s="375" t="s">
        <v>171</v>
      </c>
      <c r="AA27" s="376"/>
      <c r="AB27" s="376"/>
      <c r="AC27" s="376"/>
      <c r="AD27" s="376"/>
      <c r="AE27" s="376"/>
      <c r="AF27" s="376"/>
      <c r="AG27" s="377"/>
      <c r="AH27" s="372">
        <v>2</v>
      </c>
      <c r="AI27" s="373"/>
      <c r="AJ27" s="373"/>
      <c r="AK27" s="373"/>
      <c r="AL27" s="374"/>
      <c r="AM27" s="372" t="s">
        <v>172</v>
      </c>
      <c r="AN27" s="373"/>
      <c r="AO27" s="373"/>
      <c r="AP27" s="373"/>
      <c r="AQ27" s="373"/>
      <c r="AR27" s="374"/>
      <c r="AS27" s="372" t="s">
        <v>172</v>
      </c>
      <c r="AT27" s="373"/>
      <c r="AU27" s="373"/>
      <c r="AV27" s="373"/>
      <c r="AW27" s="373"/>
      <c r="AX27" s="432"/>
      <c r="AY27" s="456" t="s">
        <v>173</v>
      </c>
      <c r="AZ27" s="457"/>
      <c r="BA27" s="457"/>
      <c r="BB27" s="457"/>
      <c r="BC27" s="457"/>
      <c r="BD27" s="457"/>
      <c r="BE27" s="457"/>
      <c r="BF27" s="457"/>
      <c r="BG27" s="457"/>
      <c r="BH27" s="457"/>
      <c r="BI27" s="457"/>
      <c r="BJ27" s="457"/>
      <c r="BK27" s="457"/>
      <c r="BL27" s="457"/>
      <c r="BM27" s="458"/>
      <c r="BN27" s="453">
        <v>70738</v>
      </c>
      <c r="BO27" s="454"/>
      <c r="BP27" s="454"/>
      <c r="BQ27" s="454"/>
      <c r="BR27" s="454"/>
      <c r="BS27" s="454"/>
      <c r="BT27" s="454"/>
      <c r="BU27" s="455"/>
      <c r="BV27" s="453">
        <v>70735</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69"/>
      <c r="B28" s="398"/>
      <c r="C28" s="399"/>
      <c r="D28" s="400"/>
      <c r="E28" s="375" t="s">
        <v>174</v>
      </c>
      <c r="F28" s="376"/>
      <c r="G28" s="376"/>
      <c r="H28" s="376"/>
      <c r="I28" s="376"/>
      <c r="J28" s="376"/>
      <c r="K28" s="377"/>
      <c r="L28" s="372">
        <v>1</v>
      </c>
      <c r="M28" s="373"/>
      <c r="N28" s="373"/>
      <c r="O28" s="373"/>
      <c r="P28" s="374"/>
      <c r="Q28" s="372">
        <v>2530</v>
      </c>
      <c r="R28" s="373"/>
      <c r="S28" s="373"/>
      <c r="T28" s="373"/>
      <c r="U28" s="373"/>
      <c r="V28" s="374"/>
      <c r="W28" s="462"/>
      <c r="X28" s="399"/>
      <c r="Y28" s="400"/>
      <c r="Z28" s="375" t="s">
        <v>175</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176</v>
      </c>
      <c r="AZ28" s="437"/>
      <c r="BA28" s="437"/>
      <c r="BB28" s="438"/>
      <c r="BC28" s="445" t="s">
        <v>46</v>
      </c>
      <c r="BD28" s="446"/>
      <c r="BE28" s="446"/>
      <c r="BF28" s="446"/>
      <c r="BG28" s="446"/>
      <c r="BH28" s="446"/>
      <c r="BI28" s="446"/>
      <c r="BJ28" s="446"/>
      <c r="BK28" s="446"/>
      <c r="BL28" s="446"/>
      <c r="BM28" s="447"/>
      <c r="BN28" s="448">
        <v>640116</v>
      </c>
      <c r="BO28" s="449"/>
      <c r="BP28" s="449"/>
      <c r="BQ28" s="449"/>
      <c r="BR28" s="449"/>
      <c r="BS28" s="449"/>
      <c r="BT28" s="449"/>
      <c r="BU28" s="450"/>
      <c r="BV28" s="448">
        <v>979398</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69"/>
      <c r="B29" s="398"/>
      <c r="C29" s="399"/>
      <c r="D29" s="400"/>
      <c r="E29" s="375" t="s">
        <v>177</v>
      </c>
      <c r="F29" s="376"/>
      <c r="G29" s="376"/>
      <c r="H29" s="376"/>
      <c r="I29" s="376"/>
      <c r="J29" s="376"/>
      <c r="K29" s="377"/>
      <c r="L29" s="372">
        <v>12</v>
      </c>
      <c r="M29" s="373"/>
      <c r="N29" s="373"/>
      <c r="O29" s="373"/>
      <c r="P29" s="374"/>
      <c r="Q29" s="372">
        <v>2370</v>
      </c>
      <c r="R29" s="373"/>
      <c r="S29" s="373"/>
      <c r="T29" s="373"/>
      <c r="U29" s="373"/>
      <c r="V29" s="374"/>
      <c r="W29" s="463"/>
      <c r="X29" s="464"/>
      <c r="Y29" s="465"/>
      <c r="Z29" s="375" t="s">
        <v>178</v>
      </c>
      <c r="AA29" s="376"/>
      <c r="AB29" s="376"/>
      <c r="AC29" s="376"/>
      <c r="AD29" s="376"/>
      <c r="AE29" s="376"/>
      <c r="AF29" s="376"/>
      <c r="AG29" s="377"/>
      <c r="AH29" s="372">
        <v>138</v>
      </c>
      <c r="AI29" s="373"/>
      <c r="AJ29" s="373"/>
      <c r="AK29" s="373"/>
      <c r="AL29" s="374"/>
      <c r="AM29" s="372">
        <v>428898</v>
      </c>
      <c r="AN29" s="373"/>
      <c r="AO29" s="373"/>
      <c r="AP29" s="373"/>
      <c r="AQ29" s="373"/>
      <c r="AR29" s="374"/>
      <c r="AS29" s="372">
        <v>3108</v>
      </c>
      <c r="AT29" s="373"/>
      <c r="AU29" s="373"/>
      <c r="AV29" s="373"/>
      <c r="AW29" s="373"/>
      <c r="AX29" s="432"/>
      <c r="AY29" s="439"/>
      <c r="AZ29" s="440"/>
      <c r="BA29" s="440"/>
      <c r="BB29" s="441"/>
      <c r="BC29" s="433" t="s">
        <v>179</v>
      </c>
      <c r="BD29" s="434"/>
      <c r="BE29" s="434"/>
      <c r="BF29" s="434"/>
      <c r="BG29" s="434"/>
      <c r="BH29" s="434"/>
      <c r="BI29" s="434"/>
      <c r="BJ29" s="434"/>
      <c r="BK29" s="434"/>
      <c r="BL29" s="434"/>
      <c r="BM29" s="435"/>
      <c r="BN29" s="419" t="s">
        <v>122</v>
      </c>
      <c r="BO29" s="420"/>
      <c r="BP29" s="420"/>
      <c r="BQ29" s="420"/>
      <c r="BR29" s="420"/>
      <c r="BS29" s="420"/>
      <c r="BT29" s="420"/>
      <c r="BU29" s="421"/>
      <c r="BV29" s="419" t="s">
        <v>122</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180</v>
      </c>
      <c r="X30" s="387"/>
      <c r="Y30" s="387"/>
      <c r="Z30" s="387"/>
      <c r="AA30" s="387"/>
      <c r="AB30" s="387"/>
      <c r="AC30" s="387"/>
      <c r="AD30" s="387"/>
      <c r="AE30" s="387"/>
      <c r="AF30" s="387"/>
      <c r="AG30" s="388"/>
      <c r="AH30" s="389">
        <v>97.6</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846154</v>
      </c>
      <c r="BO30" s="454"/>
      <c r="BP30" s="454"/>
      <c r="BQ30" s="454"/>
      <c r="BR30" s="454"/>
      <c r="BS30" s="454"/>
      <c r="BT30" s="454"/>
      <c r="BU30" s="455"/>
      <c r="BV30" s="453">
        <v>1086355</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78" t="s">
        <v>181</v>
      </c>
      <c r="D32" s="378"/>
      <c r="E32" s="378"/>
      <c r="F32" s="378"/>
      <c r="G32" s="378"/>
      <c r="H32" s="378"/>
      <c r="I32" s="378"/>
      <c r="J32" s="378"/>
      <c r="K32" s="378"/>
      <c r="L32" s="378"/>
      <c r="M32" s="378"/>
      <c r="N32" s="378"/>
      <c r="O32" s="378"/>
      <c r="P32" s="378"/>
      <c r="Q32" s="378"/>
      <c r="R32" s="378"/>
      <c r="S32" s="378"/>
      <c r="U32" s="379" t="s">
        <v>182</v>
      </c>
      <c r="V32" s="379"/>
      <c r="W32" s="379"/>
      <c r="X32" s="379"/>
      <c r="Y32" s="379"/>
      <c r="Z32" s="379"/>
      <c r="AA32" s="379"/>
      <c r="AB32" s="379"/>
      <c r="AC32" s="379"/>
      <c r="AD32" s="379"/>
      <c r="AE32" s="379"/>
      <c r="AF32" s="379"/>
      <c r="AG32" s="379"/>
      <c r="AH32" s="379"/>
      <c r="AI32" s="379"/>
      <c r="AJ32" s="379"/>
      <c r="AK32" s="379"/>
      <c r="AM32" s="379" t="s">
        <v>183</v>
      </c>
      <c r="AN32" s="379"/>
      <c r="AO32" s="379"/>
      <c r="AP32" s="379"/>
      <c r="AQ32" s="379"/>
      <c r="AR32" s="379"/>
      <c r="AS32" s="379"/>
      <c r="AT32" s="379"/>
      <c r="AU32" s="379"/>
      <c r="AV32" s="379"/>
      <c r="AW32" s="379"/>
      <c r="AX32" s="379"/>
      <c r="AY32" s="379"/>
      <c r="AZ32" s="379"/>
      <c r="BA32" s="379"/>
      <c r="BB32" s="379"/>
      <c r="BC32" s="379"/>
      <c r="BE32" s="379" t="s">
        <v>184</v>
      </c>
      <c r="BF32" s="379"/>
      <c r="BG32" s="379"/>
      <c r="BH32" s="379"/>
      <c r="BI32" s="379"/>
      <c r="BJ32" s="379"/>
      <c r="BK32" s="379"/>
      <c r="BL32" s="379"/>
      <c r="BM32" s="379"/>
      <c r="BN32" s="379"/>
      <c r="BO32" s="379"/>
      <c r="BP32" s="379"/>
      <c r="BQ32" s="379"/>
      <c r="BR32" s="379"/>
      <c r="BS32" s="379"/>
      <c r="BT32" s="379"/>
      <c r="BU32" s="379"/>
      <c r="BW32" s="379" t="s">
        <v>185</v>
      </c>
      <c r="BX32" s="379"/>
      <c r="BY32" s="379"/>
      <c r="BZ32" s="379"/>
      <c r="CA32" s="379"/>
      <c r="CB32" s="379"/>
      <c r="CC32" s="379"/>
      <c r="CD32" s="379"/>
      <c r="CE32" s="379"/>
      <c r="CF32" s="379"/>
      <c r="CG32" s="379"/>
      <c r="CH32" s="379"/>
      <c r="CI32" s="379"/>
      <c r="CJ32" s="379"/>
      <c r="CK32" s="379"/>
      <c r="CL32" s="379"/>
      <c r="CM32" s="379"/>
      <c r="CO32" s="379" t="s">
        <v>186</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2">
      <c r="A33" s="169"/>
      <c r="B33" s="193"/>
      <c r="C33" s="371" t="s">
        <v>187</v>
      </c>
      <c r="D33" s="371"/>
      <c r="E33" s="370" t="s">
        <v>188</v>
      </c>
      <c r="F33" s="370"/>
      <c r="G33" s="370"/>
      <c r="H33" s="370"/>
      <c r="I33" s="370"/>
      <c r="J33" s="370"/>
      <c r="K33" s="370"/>
      <c r="L33" s="370"/>
      <c r="M33" s="370"/>
      <c r="N33" s="370"/>
      <c r="O33" s="370"/>
      <c r="P33" s="370"/>
      <c r="Q33" s="370"/>
      <c r="R33" s="370"/>
      <c r="S33" s="370"/>
      <c r="T33" s="194"/>
      <c r="U33" s="371" t="s">
        <v>187</v>
      </c>
      <c r="V33" s="371"/>
      <c r="W33" s="370" t="s">
        <v>188</v>
      </c>
      <c r="X33" s="370"/>
      <c r="Y33" s="370"/>
      <c r="Z33" s="370"/>
      <c r="AA33" s="370"/>
      <c r="AB33" s="370"/>
      <c r="AC33" s="370"/>
      <c r="AD33" s="370"/>
      <c r="AE33" s="370"/>
      <c r="AF33" s="370"/>
      <c r="AG33" s="370"/>
      <c r="AH33" s="370"/>
      <c r="AI33" s="370"/>
      <c r="AJ33" s="370"/>
      <c r="AK33" s="370"/>
      <c r="AL33" s="194"/>
      <c r="AM33" s="371" t="s">
        <v>187</v>
      </c>
      <c r="AN33" s="371"/>
      <c r="AO33" s="370" t="s">
        <v>188</v>
      </c>
      <c r="AP33" s="370"/>
      <c r="AQ33" s="370"/>
      <c r="AR33" s="370"/>
      <c r="AS33" s="370"/>
      <c r="AT33" s="370"/>
      <c r="AU33" s="370"/>
      <c r="AV33" s="370"/>
      <c r="AW33" s="370"/>
      <c r="AX33" s="370"/>
      <c r="AY33" s="370"/>
      <c r="AZ33" s="370"/>
      <c r="BA33" s="370"/>
      <c r="BB33" s="370"/>
      <c r="BC33" s="370"/>
      <c r="BD33" s="195"/>
      <c r="BE33" s="370" t="s">
        <v>189</v>
      </c>
      <c r="BF33" s="370"/>
      <c r="BG33" s="370" t="s">
        <v>190</v>
      </c>
      <c r="BH33" s="370"/>
      <c r="BI33" s="370"/>
      <c r="BJ33" s="370"/>
      <c r="BK33" s="370"/>
      <c r="BL33" s="370"/>
      <c r="BM33" s="370"/>
      <c r="BN33" s="370"/>
      <c r="BO33" s="370"/>
      <c r="BP33" s="370"/>
      <c r="BQ33" s="370"/>
      <c r="BR33" s="370"/>
      <c r="BS33" s="370"/>
      <c r="BT33" s="370"/>
      <c r="BU33" s="370"/>
      <c r="BV33" s="195"/>
      <c r="BW33" s="371" t="s">
        <v>189</v>
      </c>
      <c r="BX33" s="371"/>
      <c r="BY33" s="370" t="s">
        <v>191</v>
      </c>
      <c r="BZ33" s="370"/>
      <c r="CA33" s="370"/>
      <c r="CB33" s="370"/>
      <c r="CC33" s="370"/>
      <c r="CD33" s="370"/>
      <c r="CE33" s="370"/>
      <c r="CF33" s="370"/>
      <c r="CG33" s="370"/>
      <c r="CH33" s="370"/>
      <c r="CI33" s="370"/>
      <c r="CJ33" s="370"/>
      <c r="CK33" s="370"/>
      <c r="CL33" s="370"/>
      <c r="CM33" s="370"/>
      <c r="CN33" s="194"/>
      <c r="CO33" s="371" t="s">
        <v>187</v>
      </c>
      <c r="CP33" s="371"/>
      <c r="CQ33" s="370" t="s">
        <v>192</v>
      </c>
      <c r="CR33" s="370"/>
      <c r="CS33" s="370"/>
      <c r="CT33" s="370"/>
      <c r="CU33" s="370"/>
      <c r="CV33" s="370"/>
      <c r="CW33" s="370"/>
      <c r="CX33" s="370"/>
      <c r="CY33" s="370"/>
      <c r="CZ33" s="370"/>
      <c r="DA33" s="370"/>
      <c r="DB33" s="370"/>
      <c r="DC33" s="370"/>
      <c r="DD33" s="370"/>
      <c r="DE33" s="370"/>
      <c r="DF33" s="194"/>
      <c r="DG33" s="369" t="s">
        <v>193</v>
      </c>
      <c r="DH33" s="369"/>
      <c r="DI33" s="196"/>
    </row>
    <row r="34" spans="1:113" ht="32.25" customHeight="1" x14ac:dyDescent="0.2">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5</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7</v>
      </c>
      <c r="BX34" s="367"/>
      <c r="BY34" s="368" t="str">
        <f>IF('各会計、関係団体の財政状況及び健全化判断比率'!B68="","",'各会計、関係団体の財政状況及び健全化判断比率'!B68)</f>
        <v>埼玉県後期高齢者医療広域連合</v>
      </c>
      <c r="BZ34" s="368"/>
      <c r="CA34" s="368"/>
      <c r="CB34" s="368"/>
      <c r="CC34" s="368"/>
      <c r="CD34" s="368"/>
      <c r="CE34" s="368"/>
      <c r="CF34" s="368"/>
      <c r="CG34" s="368"/>
      <c r="CH34" s="368"/>
      <c r="CI34" s="368"/>
      <c r="CJ34" s="368"/>
      <c r="CK34" s="368"/>
      <c r="CL34" s="368"/>
      <c r="CM34" s="368"/>
      <c r="CN34" s="169"/>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2">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69"/>
      <c r="AM35" s="367">
        <f t="shared" ref="AM35:AM43" si="0">IF(AO35="","",AM34+1)</f>
        <v>6</v>
      </c>
      <c r="AN35" s="367"/>
      <c r="AO35" s="368" t="str">
        <f>IF('各会計、関係団体の財政状況及び健全化判断比率'!B32="","",'各会計、関係団体の財政状況及び健全化判断比率'!B32)</f>
        <v>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8</v>
      </c>
      <c r="BX35" s="367"/>
      <c r="BY35" s="368" t="str">
        <f>IF('各会計、関係団体の財政状況及び健全化判断比率'!B69="","",'各会計、関係団体の財政状況及び健全化判断比率'!B69)</f>
        <v>埼玉県後期高齢者医療広域連合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2">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9</v>
      </c>
      <c r="BX36" s="367"/>
      <c r="BY36" s="368" t="str">
        <f>IF('各会計、関係団体の財政状況及び健全化判断比率'!B70="","",'各会計、関係団体の財政状況及び健全化判断比率'!B70)</f>
        <v>埼玉県市町村総合事務組合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2">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10</v>
      </c>
      <c r="BX37" s="367"/>
      <c r="BY37" s="368" t="str">
        <f>IF('各会計、関係団体の財政状況及び健全化判断比率'!B71="","",'各会計、関係団体の財政状況及び健全化判断比率'!B71)</f>
        <v>埼玉県市町村総合事務組合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2">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11</v>
      </c>
      <c r="BX38" s="367"/>
      <c r="BY38" s="368" t="str">
        <f>IF('各会計、関係団体の財政状況及び健全化判断比率'!B72="","",'各会計、関係団体の財政状況及び健全化判断比率'!B72)</f>
        <v>彩の国さいたま人づくり広域連合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2">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12</v>
      </c>
      <c r="BX39" s="367"/>
      <c r="BY39" s="368" t="str">
        <f>IF('各会計、関係団体の財政状況及び健全化判断比率'!B73="","",'各会計、関係団体の財政状況及び健全化判断比率'!B73)</f>
        <v>川越地区消防組合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2">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13</v>
      </c>
      <c r="BX40" s="367"/>
      <c r="BY40" s="368" t="str">
        <f>IF('各会計、関係団体の財政状況及び健全化判断比率'!B74="","",'各会計、関係団体の財政状況及び健全化判断比率'!B74)</f>
        <v>比企広域市町村圏組合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2">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14</v>
      </c>
      <c r="BX41" s="367"/>
      <c r="BY41" s="368" t="str">
        <f>IF('各会計、関係団体の財政状況及び健全化判断比率'!B75="","",'各会計、関係団体の財政状況及び健全化判断比率'!B75)</f>
        <v>比企広域市町村圏組合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2">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15</v>
      </c>
      <c r="BX42" s="367"/>
      <c r="BY42" s="368" t="str">
        <f>IF('各会計、関係団体の財政状況及び健全化判断比率'!B76="","",'各会計、関係団体の財政状況及び健全化判断比率'!B76)</f>
        <v>比企広域市町村圏組合</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2">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f t="shared" si="2"/>
        <v>16</v>
      </c>
      <c r="BX43" s="367"/>
      <c r="BY43" s="368" t="str">
        <f>IF('各会計、関係団体の財政状況及び健全化判断比率'!B77="","",'各会計、関係団体の財政状況及び健全化判断比率'!B77)</f>
        <v>比企広域市町村圏組合</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194</v>
      </c>
      <c r="E46" s="364" t="s">
        <v>195</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196</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197</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198</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199</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200</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201</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202</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FXV2XWKwqUQ1GxcXvP+CSVwBDpCtAslBr4NXafUjJ8ybOTXcW2t4LsA4K8dqAP+geGI7qNT2SHdFnLWsX6EEzA==" saltValue="BFmTeykNZXdeVHPEu1OdZ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60" zoomScaleNormal="6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51" t="s">
        <v>533</v>
      </c>
      <c r="D34" s="1151"/>
      <c r="E34" s="1152"/>
      <c r="F34" s="32">
        <v>11.27</v>
      </c>
      <c r="G34" s="33">
        <v>9.74</v>
      </c>
      <c r="H34" s="33">
        <v>7.42</v>
      </c>
      <c r="I34" s="33">
        <v>8.57</v>
      </c>
      <c r="J34" s="34">
        <v>9.92</v>
      </c>
      <c r="K34" s="22"/>
      <c r="L34" s="22"/>
      <c r="M34" s="22"/>
      <c r="N34" s="22"/>
      <c r="O34" s="22"/>
      <c r="P34" s="22"/>
    </row>
    <row r="35" spans="1:16" ht="39" customHeight="1" x14ac:dyDescent="0.2">
      <c r="A35" s="22"/>
      <c r="B35" s="35"/>
      <c r="C35" s="1145" t="s">
        <v>534</v>
      </c>
      <c r="D35" s="1146"/>
      <c r="E35" s="1147"/>
      <c r="F35" s="36">
        <v>8.51</v>
      </c>
      <c r="G35" s="37">
        <v>8.58</v>
      </c>
      <c r="H35" s="37">
        <v>9.0500000000000007</v>
      </c>
      <c r="I35" s="37">
        <v>7.86</v>
      </c>
      <c r="J35" s="38">
        <v>7.62</v>
      </c>
      <c r="K35" s="22"/>
      <c r="L35" s="22"/>
      <c r="M35" s="22"/>
      <c r="N35" s="22"/>
      <c r="O35" s="22"/>
      <c r="P35" s="22"/>
    </row>
    <row r="36" spans="1:16" ht="39" customHeight="1" x14ac:dyDescent="0.2">
      <c r="A36" s="22"/>
      <c r="B36" s="35"/>
      <c r="C36" s="1145" t="s">
        <v>535</v>
      </c>
      <c r="D36" s="1146"/>
      <c r="E36" s="1147"/>
      <c r="F36" s="36" t="s">
        <v>486</v>
      </c>
      <c r="G36" s="37">
        <v>2.39</v>
      </c>
      <c r="H36" s="37">
        <v>2.65</v>
      </c>
      <c r="I36" s="37">
        <v>2.59</v>
      </c>
      <c r="J36" s="38">
        <v>2.72</v>
      </c>
      <c r="K36" s="22"/>
      <c r="L36" s="22"/>
      <c r="M36" s="22"/>
      <c r="N36" s="22"/>
      <c r="O36" s="22"/>
      <c r="P36" s="22"/>
    </row>
    <row r="37" spans="1:16" ht="39" customHeight="1" x14ac:dyDescent="0.2">
      <c r="A37" s="22"/>
      <c r="B37" s="35"/>
      <c r="C37" s="1145" t="s">
        <v>536</v>
      </c>
      <c r="D37" s="1146"/>
      <c r="E37" s="1147"/>
      <c r="F37" s="36">
        <v>2.5</v>
      </c>
      <c r="G37" s="37">
        <v>2.21</v>
      </c>
      <c r="H37" s="37">
        <v>1.22</v>
      </c>
      <c r="I37" s="37">
        <v>0.84</v>
      </c>
      <c r="J37" s="38">
        <v>1.85</v>
      </c>
      <c r="K37" s="22"/>
      <c r="L37" s="22"/>
      <c r="M37" s="22"/>
      <c r="N37" s="22"/>
      <c r="O37" s="22"/>
      <c r="P37" s="22"/>
    </row>
    <row r="38" spans="1:16" ht="39" customHeight="1" x14ac:dyDescent="0.2">
      <c r="A38" s="22"/>
      <c r="B38" s="35"/>
      <c r="C38" s="1145" t="s">
        <v>537</v>
      </c>
      <c r="D38" s="1146"/>
      <c r="E38" s="1147"/>
      <c r="F38" s="36">
        <v>1.44</v>
      </c>
      <c r="G38" s="37">
        <v>1</v>
      </c>
      <c r="H38" s="37">
        <v>0.89</v>
      </c>
      <c r="I38" s="37">
        <v>0.98</v>
      </c>
      <c r="J38" s="38">
        <v>1.38</v>
      </c>
      <c r="K38" s="22"/>
      <c r="L38" s="22"/>
      <c r="M38" s="22"/>
      <c r="N38" s="22"/>
      <c r="O38" s="22"/>
      <c r="P38" s="22"/>
    </row>
    <row r="39" spans="1:16" ht="39" customHeight="1" x14ac:dyDescent="0.2">
      <c r="A39" s="22"/>
      <c r="B39" s="35"/>
      <c r="C39" s="1145" t="s">
        <v>538</v>
      </c>
      <c r="D39" s="1146"/>
      <c r="E39" s="1147"/>
      <c r="F39" s="36">
        <v>0.14000000000000001</v>
      </c>
      <c r="G39" s="37">
        <v>0.03</v>
      </c>
      <c r="H39" s="37">
        <v>0.03</v>
      </c>
      <c r="I39" s="37">
        <v>0.03</v>
      </c>
      <c r="J39" s="38">
        <v>0.03</v>
      </c>
      <c r="K39" s="22"/>
      <c r="L39" s="22"/>
      <c r="M39" s="22"/>
      <c r="N39" s="22"/>
      <c r="O39" s="22"/>
      <c r="P39" s="22"/>
    </row>
    <row r="40" spans="1:16" ht="39" customHeight="1" x14ac:dyDescent="0.2">
      <c r="A40" s="22"/>
      <c r="B40" s="35"/>
      <c r="C40" s="1145"/>
      <c r="D40" s="1146"/>
      <c r="E40" s="1147"/>
      <c r="F40" s="36"/>
      <c r="G40" s="37"/>
      <c r="H40" s="37"/>
      <c r="I40" s="37"/>
      <c r="J40" s="38"/>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539</v>
      </c>
      <c r="D42" s="1146"/>
      <c r="E42" s="1147"/>
      <c r="F42" s="36" t="s">
        <v>486</v>
      </c>
      <c r="G42" s="37" t="s">
        <v>486</v>
      </c>
      <c r="H42" s="37" t="s">
        <v>486</v>
      </c>
      <c r="I42" s="37" t="s">
        <v>486</v>
      </c>
      <c r="J42" s="38" t="s">
        <v>486</v>
      </c>
      <c r="K42" s="22"/>
      <c r="L42" s="22"/>
      <c r="M42" s="22"/>
      <c r="N42" s="22"/>
      <c r="O42" s="22"/>
      <c r="P42" s="22"/>
    </row>
    <row r="43" spans="1:16" ht="39" customHeight="1" thickBot="1" x14ac:dyDescent="0.25">
      <c r="A43" s="22"/>
      <c r="B43" s="40"/>
      <c r="C43" s="1148" t="s">
        <v>540</v>
      </c>
      <c r="D43" s="1149"/>
      <c r="E43" s="1150"/>
      <c r="F43" s="41">
        <v>1.53</v>
      </c>
      <c r="G43" s="42" t="s">
        <v>486</v>
      </c>
      <c r="H43" s="42" t="s">
        <v>486</v>
      </c>
      <c r="I43" s="42" t="s">
        <v>486</v>
      </c>
      <c r="J43" s="43" t="s">
        <v>486</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CXjdUJ+ZfGypUcDLYKeyBrubm5vva/HrkRsSETkKT679mJSlcjViKKRMERL8RltHUVFxxXRhQ4SnIctA/ZbL7A==" saltValue="oLbuMz9RuknlJIO3hjVs8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70"/>
  <sheetViews>
    <sheetView showGridLines="0" zoomScale="70" zoomScaleNormal="7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604</v>
      </c>
      <c r="L45" s="60">
        <v>581</v>
      </c>
      <c r="M45" s="60">
        <v>627</v>
      </c>
      <c r="N45" s="60">
        <v>615</v>
      </c>
      <c r="O45" s="61">
        <v>617</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486</v>
      </c>
      <c r="L46" s="64" t="s">
        <v>486</v>
      </c>
      <c r="M46" s="64" t="s">
        <v>486</v>
      </c>
      <c r="N46" s="64" t="s">
        <v>486</v>
      </c>
      <c r="O46" s="65" t="s">
        <v>486</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486</v>
      </c>
      <c r="L47" s="64" t="s">
        <v>486</v>
      </c>
      <c r="M47" s="64" t="s">
        <v>486</v>
      </c>
      <c r="N47" s="64" t="s">
        <v>486</v>
      </c>
      <c r="O47" s="65" t="s">
        <v>486</v>
      </c>
      <c r="P47" s="48"/>
      <c r="Q47" s="48"/>
      <c r="R47" s="48"/>
      <c r="S47" s="48"/>
      <c r="T47" s="48"/>
      <c r="U47" s="48"/>
    </row>
    <row r="48" spans="1:21" ht="30.75" customHeight="1" x14ac:dyDescent="0.2">
      <c r="A48" s="48"/>
      <c r="B48" s="1178"/>
      <c r="C48" s="1179"/>
      <c r="D48" s="62"/>
      <c r="E48" s="1155" t="s">
        <v>13</v>
      </c>
      <c r="F48" s="1155"/>
      <c r="G48" s="1155"/>
      <c r="H48" s="1155"/>
      <c r="I48" s="1155"/>
      <c r="J48" s="1156"/>
      <c r="K48" s="63">
        <v>72</v>
      </c>
      <c r="L48" s="64">
        <v>71</v>
      </c>
      <c r="M48" s="64">
        <v>58</v>
      </c>
      <c r="N48" s="64">
        <v>111</v>
      </c>
      <c r="O48" s="65">
        <v>103</v>
      </c>
      <c r="P48" s="48"/>
      <c r="Q48" s="48"/>
      <c r="R48" s="48"/>
      <c r="S48" s="48"/>
      <c r="T48" s="48"/>
      <c r="U48" s="48"/>
    </row>
    <row r="49" spans="1:21" ht="30.75" customHeight="1" x14ac:dyDescent="0.2">
      <c r="A49" s="48"/>
      <c r="B49" s="1178"/>
      <c r="C49" s="1179"/>
      <c r="D49" s="62"/>
      <c r="E49" s="1155" t="s">
        <v>14</v>
      </c>
      <c r="F49" s="1155"/>
      <c r="G49" s="1155"/>
      <c r="H49" s="1155"/>
      <c r="I49" s="1155"/>
      <c r="J49" s="1156"/>
      <c r="K49" s="63">
        <v>21</v>
      </c>
      <c r="L49" s="64">
        <v>27</v>
      </c>
      <c r="M49" s="64">
        <v>26</v>
      </c>
      <c r="N49" s="64">
        <v>25</v>
      </c>
      <c r="O49" s="65">
        <v>29</v>
      </c>
      <c r="P49" s="48"/>
      <c r="Q49" s="48"/>
      <c r="R49" s="48"/>
      <c r="S49" s="48"/>
      <c r="T49" s="48"/>
      <c r="U49" s="48"/>
    </row>
    <row r="50" spans="1:21" ht="30.75" customHeight="1" x14ac:dyDescent="0.2">
      <c r="A50" s="48"/>
      <c r="B50" s="1178"/>
      <c r="C50" s="1179"/>
      <c r="D50" s="62"/>
      <c r="E50" s="1155" t="s">
        <v>15</v>
      </c>
      <c r="F50" s="1155"/>
      <c r="G50" s="1155"/>
      <c r="H50" s="1155"/>
      <c r="I50" s="1155"/>
      <c r="J50" s="1156"/>
      <c r="K50" s="63">
        <v>0</v>
      </c>
      <c r="L50" s="64">
        <v>0</v>
      </c>
      <c r="M50" s="64">
        <v>0</v>
      </c>
      <c r="N50" s="64">
        <v>0</v>
      </c>
      <c r="O50" s="65">
        <v>0</v>
      </c>
      <c r="P50" s="48"/>
      <c r="Q50" s="48"/>
      <c r="R50" s="48"/>
      <c r="S50" s="48"/>
      <c r="T50" s="48"/>
      <c r="U50" s="48"/>
    </row>
    <row r="51" spans="1:21" ht="30.75" customHeight="1" x14ac:dyDescent="0.2">
      <c r="A51" s="48"/>
      <c r="B51" s="1180"/>
      <c r="C51" s="1181"/>
      <c r="D51" s="66"/>
      <c r="E51" s="1155" t="s">
        <v>16</v>
      </c>
      <c r="F51" s="1155"/>
      <c r="G51" s="1155"/>
      <c r="H51" s="1155"/>
      <c r="I51" s="1155"/>
      <c r="J51" s="1156"/>
      <c r="K51" s="63">
        <v>0</v>
      </c>
      <c r="L51" s="64" t="s">
        <v>486</v>
      </c>
      <c r="M51" s="64" t="s">
        <v>486</v>
      </c>
      <c r="N51" s="64" t="s">
        <v>486</v>
      </c>
      <c r="O51" s="65">
        <v>0</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538</v>
      </c>
      <c r="L52" s="64">
        <v>522</v>
      </c>
      <c r="M52" s="64">
        <v>506</v>
      </c>
      <c r="N52" s="64">
        <v>496</v>
      </c>
      <c r="O52" s="65">
        <v>482</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159</v>
      </c>
      <c r="L53" s="69">
        <v>157</v>
      </c>
      <c r="M53" s="69">
        <v>205</v>
      </c>
      <c r="N53" s="69">
        <v>255</v>
      </c>
      <c r="O53" s="70">
        <v>267</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2">
      <c r="B58" s="1161" t="s">
        <v>24</v>
      </c>
      <c r="C58" s="1162"/>
      <c r="D58" s="1167" t="s">
        <v>25</v>
      </c>
      <c r="E58" s="1168"/>
      <c r="F58" s="1168"/>
      <c r="G58" s="1168"/>
      <c r="H58" s="1168"/>
      <c r="I58" s="1168"/>
      <c r="J58" s="1169"/>
      <c r="K58" s="83"/>
      <c r="L58" s="84"/>
      <c r="M58" s="84"/>
      <c r="N58" s="84"/>
      <c r="O58" s="85"/>
    </row>
    <row r="59" spans="1:21" ht="31.5" customHeight="1" x14ac:dyDescent="0.2">
      <c r="B59" s="1163"/>
      <c r="C59" s="1164"/>
      <c r="D59" s="1170" t="s">
        <v>26</v>
      </c>
      <c r="E59" s="1171"/>
      <c r="F59" s="1171"/>
      <c r="G59" s="1171"/>
      <c r="H59" s="1171"/>
      <c r="I59" s="1171"/>
      <c r="J59" s="1172"/>
      <c r="K59" s="86"/>
      <c r="L59" s="87"/>
      <c r="M59" s="87"/>
      <c r="N59" s="87"/>
      <c r="O59" s="88"/>
    </row>
    <row r="60" spans="1:21" ht="31.5" customHeight="1" thickBot="1" x14ac:dyDescent="0.25">
      <c r="B60" s="1165"/>
      <c r="C60" s="1166"/>
      <c r="D60" s="1173" t="s">
        <v>27</v>
      </c>
      <c r="E60" s="1174"/>
      <c r="F60" s="1174"/>
      <c r="G60" s="1174"/>
      <c r="H60" s="1174"/>
      <c r="I60" s="1174"/>
      <c r="J60" s="1175"/>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row r="65" s="49" customFormat="1" ht="12.6" hidden="1" customHeight="1" x14ac:dyDescent="0.2"/>
    <row r="66" s="49" customFormat="1" ht="12.6" hidden="1" customHeight="1" x14ac:dyDescent="0.2"/>
    <row r="67" s="49" customFormat="1" ht="12.6" hidden="1" customHeight="1" x14ac:dyDescent="0.2"/>
    <row r="68" s="49" customFormat="1" ht="12.6" hidden="1" customHeight="1" x14ac:dyDescent="0.2"/>
    <row r="69" s="49" customFormat="1" ht="12.6" hidden="1" customHeight="1" x14ac:dyDescent="0.2"/>
    <row r="70" s="49" customFormat="1" ht="12.6" hidden="1" customHeight="1" x14ac:dyDescent="0.2"/>
  </sheetData>
  <sheetProtection algorithmName="SHA-512" hashValue="sb61XfF7bZFnri25lZtc53fut/qXtfLd6OuEdl8whO7qFEZjjQ0aXCGQQsRVE1NlTkVJjvhdpCt77kMiI4Yj1w==" saltValue="UxwxBDkH7Evs++yolGQeO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60" zoomScaleNormal="6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525</v>
      </c>
      <c r="J40" s="103" t="s">
        <v>526</v>
      </c>
      <c r="K40" s="103" t="s">
        <v>527</v>
      </c>
      <c r="L40" s="103" t="s">
        <v>528</v>
      </c>
      <c r="M40" s="104" t="s">
        <v>529</v>
      </c>
    </row>
    <row r="41" spans="2:13" ht="27.75" customHeight="1" x14ac:dyDescent="0.2">
      <c r="B41" s="1196" t="s">
        <v>30</v>
      </c>
      <c r="C41" s="1197"/>
      <c r="D41" s="105"/>
      <c r="E41" s="1198" t="s">
        <v>31</v>
      </c>
      <c r="F41" s="1198"/>
      <c r="G41" s="1198"/>
      <c r="H41" s="1199"/>
      <c r="I41" s="343">
        <v>6312</v>
      </c>
      <c r="J41" s="344">
        <v>6126</v>
      </c>
      <c r="K41" s="344">
        <v>5775</v>
      </c>
      <c r="L41" s="344">
        <v>5390</v>
      </c>
      <c r="M41" s="345">
        <v>5316</v>
      </c>
    </row>
    <row r="42" spans="2:13" ht="27.75" customHeight="1" x14ac:dyDescent="0.2">
      <c r="B42" s="1186"/>
      <c r="C42" s="1187"/>
      <c r="D42" s="106"/>
      <c r="E42" s="1190" t="s">
        <v>32</v>
      </c>
      <c r="F42" s="1190"/>
      <c r="G42" s="1190"/>
      <c r="H42" s="1191"/>
      <c r="I42" s="346" t="s">
        <v>486</v>
      </c>
      <c r="J42" s="347" t="s">
        <v>486</v>
      </c>
      <c r="K42" s="347" t="s">
        <v>486</v>
      </c>
      <c r="L42" s="347" t="s">
        <v>486</v>
      </c>
      <c r="M42" s="348" t="s">
        <v>486</v>
      </c>
    </row>
    <row r="43" spans="2:13" ht="27.75" customHeight="1" x14ac:dyDescent="0.2">
      <c r="B43" s="1186"/>
      <c r="C43" s="1187"/>
      <c r="D43" s="106"/>
      <c r="E43" s="1190" t="s">
        <v>33</v>
      </c>
      <c r="F43" s="1190"/>
      <c r="G43" s="1190"/>
      <c r="H43" s="1191"/>
      <c r="I43" s="346">
        <v>1602</v>
      </c>
      <c r="J43" s="347">
        <v>1101</v>
      </c>
      <c r="K43" s="347">
        <v>861</v>
      </c>
      <c r="L43" s="347">
        <v>1051</v>
      </c>
      <c r="M43" s="348">
        <v>1188</v>
      </c>
    </row>
    <row r="44" spans="2:13" ht="27.75" customHeight="1" x14ac:dyDescent="0.2">
      <c r="B44" s="1186"/>
      <c r="C44" s="1187"/>
      <c r="D44" s="106"/>
      <c r="E44" s="1190" t="s">
        <v>34</v>
      </c>
      <c r="F44" s="1190"/>
      <c r="G44" s="1190"/>
      <c r="H44" s="1191"/>
      <c r="I44" s="346">
        <v>287</v>
      </c>
      <c r="J44" s="347">
        <v>306</v>
      </c>
      <c r="K44" s="347">
        <v>303</v>
      </c>
      <c r="L44" s="347">
        <v>318</v>
      </c>
      <c r="M44" s="348">
        <v>428</v>
      </c>
    </row>
    <row r="45" spans="2:13" ht="27.75" customHeight="1" x14ac:dyDescent="0.2">
      <c r="B45" s="1186"/>
      <c r="C45" s="1187"/>
      <c r="D45" s="106"/>
      <c r="E45" s="1190" t="s">
        <v>35</v>
      </c>
      <c r="F45" s="1190"/>
      <c r="G45" s="1190"/>
      <c r="H45" s="1191"/>
      <c r="I45" s="346">
        <v>1336</v>
      </c>
      <c r="J45" s="347">
        <v>1324</v>
      </c>
      <c r="K45" s="347">
        <v>1325</v>
      </c>
      <c r="L45" s="347">
        <v>1313</v>
      </c>
      <c r="M45" s="348">
        <v>1336</v>
      </c>
    </row>
    <row r="46" spans="2:13" ht="27.75" customHeight="1" x14ac:dyDescent="0.2">
      <c r="B46" s="1186"/>
      <c r="C46" s="1187"/>
      <c r="D46" s="107"/>
      <c r="E46" s="1190" t="s">
        <v>36</v>
      </c>
      <c r="F46" s="1190"/>
      <c r="G46" s="1190"/>
      <c r="H46" s="1191"/>
      <c r="I46" s="346" t="s">
        <v>486</v>
      </c>
      <c r="J46" s="347" t="s">
        <v>486</v>
      </c>
      <c r="K46" s="347" t="s">
        <v>486</v>
      </c>
      <c r="L46" s="347" t="s">
        <v>486</v>
      </c>
      <c r="M46" s="348" t="s">
        <v>486</v>
      </c>
    </row>
    <row r="47" spans="2:13" ht="27.75" customHeight="1" x14ac:dyDescent="0.2">
      <c r="B47" s="1186"/>
      <c r="C47" s="1187"/>
      <c r="D47" s="108"/>
      <c r="E47" s="1200" t="s">
        <v>37</v>
      </c>
      <c r="F47" s="1201"/>
      <c r="G47" s="1201"/>
      <c r="H47" s="1202"/>
      <c r="I47" s="346" t="s">
        <v>486</v>
      </c>
      <c r="J47" s="347" t="s">
        <v>486</v>
      </c>
      <c r="K47" s="347" t="s">
        <v>486</v>
      </c>
      <c r="L47" s="347" t="s">
        <v>486</v>
      </c>
      <c r="M47" s="348" t="s">
        <v>486</v>
      </c>
    </row>
    <row r="48" spans="2:13" ht="27.75" customHeight="1" x14ac:dyDescent="0.2">
      <c r="B48" s="1186"/>
      <c r="C48" s="1187"/>
      <c r="D48" s="106"/>
      <c r="E48" s="1190" t="s">
        <v>38</v>
      </c>
      <c r="F48" s="1190"/>
      <c r="G48" s="1190"/>
      <c r="H48" s="1191"/>
      <c r="I48" s="346" t="s">
        <v>486</v>
      </c>
      <c r="J48" s="347" t="s">
        <v>486</v>
      </c>
      <c r="K48" s="347" t="s">
        <v>486</v>
      </c>
      <c r="L48" s="347" t="s">
        <v>486</v>
      </c>
      <c r="M48" s="348" t="s">
        <v>486</v>
      </c>
    </row>
    <row r="49" spans="2:13" ht="27.75" customHeight="1" x14ac:dyDescent="0.2">
      <c r="B49" s="1188"/>
      <c r="C49" s="1189"/>
      <c r="D49" s="106"/>
      <c r="E49" s="1190" t="s">
        <v>39</v>
      </c>
      <c r="F49" s="1190"/>
      <c r="G49" s="1190"/>
      <c r="H49" s="1191"/>
      <c r="I49" s="346" t="s">
        <v>486</v>
      </c>
      <c r="J49" s="347" t="s">
        <v>486</v>
      </c>
      <c r="K49" s="347" t="s">
        <v>486</v>
      </c>
      <c r="L49" s="347" t="s">
        <v>486</v>
      </c>
      <c r="M49" s="348" t="s">
        <v>486</v>
      </c>
    </row>
    <row r="50" spans="2:13" ht="27.75" customHeight="1" x14ac:dyDescent="0.2">
      <c r="B50" s="1184" t="s">
        <v>40</v>
      </c>
      <c r="C50" s="1185"/>
      <c r="D50" s="109"/>
      <c r="E50" s="1190" t="s">
        <v>41</v>
      </c>
      <c r="F50" s="1190"/>
      <c r="G50" s="1190"/>
      <c r="H50" s="1191"/>
      <c r="I50" s="346">
        <v>2105</v>
      </c>
      <c r="J50" s="347">
        <v>2778</v>
      </c>
      <c r="K50" s="347">
        <v>2881</v>
      </c>
      <c r="L50" s="347">
        <v>2546</v>
      </c>
      <c r="M50" s="348">
        <v>1873</v>
      </c>
    </row>
    <row r="51" spans="2:13" ht="27.75" customHeight="1" x14ac:dyDescent="0.2">
      <c r="B51" s="1186"/>
      <c r="C51" s="1187"/>
      <c r="D51" s="106"/>
      <c r="E51" s="1190" t="s">
        <v>42</v>
      </c>
      <c r="F51" s="1190"/>
      <c r="G51" s="1190"/>
      <c r="H51" s="1191"/>
      <c r="I51" s="346" t="s">
        <v>486</v>
      </c>
      <c r="J51" s="347" t="s">
        <v>486</v>
      </c>
      <c r="K51" s="347" t="s">
        <v>486</v>
      </c>
      <c r="L51" s="347" t="s">
        <v>486</v>
      </c>
      <c r="M51" s="348" t="s">
        <v>486</v>
      </c>
    </row>
    <row r="52" spans="2:13" ht="27.75" customHeight="1" x14ac:dyDescent="0.2">
      <c r="B52" s="1188"/>
      <c r="C52" s="1189"/>
      <c r="D52" s="106"/>
      <c r="E52" s="1190" t="s">
        <v>43</v>
      </c>
      <c r="F52" s="1190"/>
      <c r="G52" s="1190"/>
      <c r="H52" s="1191"/>
      <c r="I52" s="346">
        <v>6012</v>
      </c>
      <c r="J52" s="347">
        <v>5955</v>
      </c>
      <c r="K52" s="347">
        <v>5738</v>
      </c>
      <c r="L52" s="347">
        <v>5430</v>
      </c>
      <c r="M52" s="348">
        <v>5348</v>
      </c>
    </row>
    <row r="53" spans="2:13" ht="27.75" customHeight="1" thickBot="1" x14ac:dyDescent="0.25">
      <c r="B53" s="1192" t="s">
        <v>19</v>
      </c>
      <c r="C53" s="1193"/>
      <c r="D53" s="110"/>
      <c r="E53" s="1194" t="s">
        <v>44</v>
      </c>
      <c r="F53" s="1194"/>
      <c r="G53" s="1194"/>
      <c r="H53" s="1195"/>
      <c r="I53" s="349">
        <v>1420</v>
      </c>
      <c r="J53" s="350">
        <v>124</v>
      </c>
      <c r="K53" s="350">
        <v>-355</v>
      </c>
      <c r="L53" s="350">
        <v>95</v>
      </c>
      <c r="M53" s="351">
        <v>1047</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fLQOLv2e120jXCU7x0vK+9RBu0vhJ3hJKJkr9fC1d4wPVWVlxlCWUdimWTMVvtwB+wTFSxbnwyBgoHRKe8eL9Q==" saltValue="xkjSyeKPMEGmrqVLEsEsy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0"/>
  <sheetViews>
    <sheetView showGridLines="0" zoomScale="70" zoomScaleNormal="70" zoomScaleSheetLayoutView="100" workbookViewId="0">
      <selection activeCell="H61" sqref="H61"/>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527</v>
      </c>
      <c r="G54" s="119" t="s">
        <v>528</v>
      </c>
      <c r="H54" s="120" t="s">
        <v>529</v>
      </c>
    </row>
    <row r="55" spans="2:8" ht="52.5" customHeight="1" x14ac:dyDescent="0.2">
      <c r="B55" s="121"/>
      <c r="C55" s="1211" t="s">
        <v>46</v>
      </c>
      <c r="D55" s="1211"/>
      <c r="E55" s="1212"/>
      <c r="F55" s="352">
        <v>1149</v>
      </c>
      <c r="G55" s="352">
        <v>979</v>
      </c>
      <c r="H55" s="353">
        <v>640</v>
      </c>
    </row>
    <row r="56" spans="2:8" ht="52.5" customHeight="1" x14ac:dyDescent="0.2">
      <c r="B56" s="122"/>
      <c r="C56" s="1213" t="s">
        <v>47</v>
      </c>
      <c r="D56" s="1213"/>
      <c r="E56" s="1214"/>
      <c r="F56" s="354" t="s">
        <v>486</v>
      </c>
      <c r="G56" s="354" t="s">
        <v>486</v>
      </c>
      <c r="H56" s="355" t="s">
        <v>486</v>
      </c>
    </row>
    <row r="57" spans="2:8" ht="53.25" customHeight="1" x14ac:dyDescent="0.2">
      <c r="B57" s="122"/>
      <c r="C57" s="1215" t="s">
        <v>48</v>
      </c>
      <c r="D57" s="1215"/>
      <c r="E57" s="1216"/>
      <c r="F57" s="356">
        <v>1153</v>
      </c>
      <c r="G57" s="356">
        <v>1086</v>
      </c>
      <c r="H57" s="357">
        <v>846</v>
      </c>
    </row>
    <row r="58" spans="2:8" ht="45.75" customHeight="1" x14ac:dyDescent="0.2">
      <c r="B58" s="123"/>
      <c r="C58" s="1203" t="s">
        <v>558</v>
      </c>
      <c r="D58" s="1204"/>
      <c r="E58" s="1205"/>
      <c r="F58" s="358">
        <v>903</v>
      </c>
      <c r="G58" s="358">
        <v>841</v>
      </c>
      <c r="H58" s="359">
        <v>646</v>
      </c>
    </row>
    <row r="59" spans="2:8" ht="45.75" customHeight="1" x14ac:dyDescent="0.2">
      <c r="B59" s="123"/>
      <c r="C59" s="1203" t="s">
        <v>559</v>
      </c>
      <c r="D59" s="1204"/>
      <c r="E59" s="1205"/>
      <c r="F59" s="358">
        <v>200</v>
      </c>
      <c r="G59" s="358">
        <v>200</v>
      </c>
      <c r="H59" s="359">
        <v>200</v>
      </c>
    </row>
    <row r="60" spans="2:8" ht="45.75" customHeight="1" x14ac:dyDescent="0.2">
      <c r="B60" s="123"/>
      <c r="C60" s="1203" t="s">
        <v>560</v>
      </c>
      <c r="D60" s="1204"/>
      <c r="E60" s="1205"/>
      <c r="F60" s="358">
        <v>50</v>
      </c>
      <c r="G60" s="358">
        <v>45</v>
      </c>
      <c r="H60" s="359">
        <v>0</v>
      </c>
    </row>
    <row r="61" spans="2:8" ht="45.75" customHeight="1" x14ac:dyDescent="0.2">
      <c r="B61" s="123"/>
      <c r="C61" s="1203"/>
      <c r="D61" s="1204"/>
      <c r="E61" s="1205"/>
      <c r="F61" s="358"/>
      <c r="G61" s="358"/>
      <c r="H61" s="359"/>
    </row>
    <row r="62" spans="2:8" ht="45.75" customHeight="1" thickBot="1" x14ac:dyDescent="0.25">
      <c r="B62" s="124"/>
      <c r="C62" s="1206"/>
      <c r="D62" s="1207"/>
      <c r="E62" s="1208"/>
      <c r="F62" s="360"/>
      <c r="G62" s="360"/>
      <c r="H62" s="361"/>
    </row>
    <row r="63" spans="2:8" ht="52.5" customHeight="1" thickBot="1" x14ac:dyDescent="0.25">
      <c r="B63" s="125"/>
      <c r="C63" s="1209" t="s">
        <v>49</v>
      </c>
      <c r="D63" s="1209"/>
      <c r="E63" s="1210"/>
      <c r="F63" s="362">
        <v>2301</v>
      </c>
      <c r="G63" s="362">
        <v>2066</v>
      </c>
      <c r="H63" s="363">
        <v>1486</v>
      </c>
    </row>
    <row r="64" spans="2:8" ht="13.2"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row r="70" s="1" customFormat="1" ht="13.5" hidden="1" customHeight="1" x14ac:dyDescent="0.2"/>
  </sheetData>
  <sheetProtection algorithmName="SHA-512" hashValue="rHvwOY18vHBfazCyZ8JxqxvtAQAhaIm7RwfZNZWbllqjs1/zmtHbNEWyTqNsqormdp9n0kRhy4vl4KicD5NnPg==" saltValue="CBDQZYIb/n2MeNmWqpkS8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524</v>
      </c>
      <c r="G2" s="139"/>
      <c r="H2" s="140"/>
    </row>
    <row r="3" spans="1:8" x14ac:dyDescent="0.2">
      <c r="A3" s="136" t="s">
        <v>517</v>
      </c>
      <c r="B3" s="141"/>
      <c r="C3" s="142"/>
      <c r="D3" s="143">
        <v>42563</v>
      </c>
      <c r="E3" s="144"/>
      <c r="F3" s="145">
        <v>84459</v>
      </c>
      <c r="G3" s="146"/>
      <c r="H3" s="147"/>
    </row>
    <row r="4" spans="1:8" x14ac:dyDescent="0.2">
      <c r="A4" s="148"/>
      <c r="B4" s="149"/>
      <c r="C4" s="150"/>
      <c r="D4" s="151">
        <v>33709</v>
      </c>
      <c r="E4" s="152"/>
      <c r="F4" s="153">
        <v>47314</v>
      </c>
      <c r="G4" s="154"/>
      <c r="H4" s="155"/>
    </row>
    <row r="5" spans="1:8" x14ac:dyDescent="0.2">
      <c r="A5" s="136" t="s">
        <v>519</v>
      </c>
      <c r="B5" s="141"/>
      <c r="C5" s="142"/>
      <c r="D5" s="143">
        <v>33613</v>
      </c>
      <c r="E5" s="144"/>
      <c r="F5" s="145">
        <v>76413</v>
      </c>
      <c r="G5" s="146"/>
      <c r="H5" s="147"/>
    </row>
    <row r="6" spans="1:8" x14ac:dyDescent="0.2">
      <c r="A6" s="148"/>
      <c r="B6" s="149"/>
      <c r="C6" s="150"/>
      <c r="D6" s="151">
        <v>28059</v>
      </c>
      <c r="E6" s="152"/>
      <c r="F6" s="153">
        <v>39658</v>
      </c>
      <c r="G6" s="154"/>
      <c r="H6" s="155"/>
    </row>
    <row r="7" spans="1:8" x14ac:dyDescent="0.2">
      <c r="A7" s="136" t="s">
        <v>520</v>
      </c>
      <c r="B7" s="141"/>
      <c r="C7" s="142"/>
      <c r="D7" s="143">
        <v>37919</v>
      </c>
      <c r="E7" s="144"/>
      <c r="F7" s="145">
        <v>66481</v>
      </c>
      <c r="G7" s="146"/>
      <c r="H7" s="147"/>
    </row>
    <row r="8" spans="1:8" x14ac:dyDescent="0.2">
      <c r="A8" s="148"/>
      <c r="B8" s="149"/>
      <c r="C8" s="150"/>
      <c r="D8" s="151">
        <v>28053</v>
      </c>
      <c r="E8" s="152"/>
      <c r="F8" s="153">
        <v>36120</v>
      </c>
      <c r="G8" s="154"/>
      <c r="H8" s="155"/>
    </row>
    <row r="9" spans="1:8" x14ac:dyDescent="0.2">
      <c r="A9" s="136" t="s">
        <v>521</v>
      </c>
      <c r="B9" s="141"/>
      <c r="C9" s="142"/>
      <c r="D9" s="143">
        <v>46459</v>
      </c>
      <c r="E9" s="144"/>
      <c r="F9" s="145">
        <v>67825</v>
      </c>
      <c r="G9" s="146"/>
      <c r="H9" s="147"/>
    </row>
    <row r="10" spans="1:8" x14ac:dyDescent="0.2">
      <c r="A10" s="148"/>
      <c r="B10" s="149"/>
      <c r="C10" s="150"/>
      <c r="D10" s="151">
        <v>30733</v>
      </c>
      <c r="E10" s="152"/>
      <c r="F10" s="153">
        <v>39417</v>
      </c>
      <c r="G10" s="154"/>
      <c r="H10" s="155"/>
    </row>
    <row r="11" spans="1:8" x14ac:dyDescent="0.2">
      <c r="A11" s="136" t="s">
        <v>522</v>
      </c>
      <c r="B11" s="141"/>
      <c r="C11" s="142"/>
      <c r="D11" s="143">
        <v>76715</v>
      </c>
      <c r="E11" s="144"/>
      <c r="F11" s="145">
        <v>81158</v>
      </c>
      <c r="G11" s="146"/>
      <c r="H11" s="147"/>
    </row>
    <row r="12" spans="1:8" x14ac:dyDescent="0.2">
      <c r="A12" s="148"/>
      <c r="B12" s="149"/>
      <c r="C12" s="156"/>
      <c r="D12" s="151">
        <v>41077</v>
      </c>
      <c r="E12" s="152"/>
      <c r="F12" s="153">
        <v>45320</v>
      </c>
      <c r="G12" s="154"/>
      <c r="H12" s="155"/>
    </row>
    <row r="13" spans="1:8" x14ac:dyDescent="0.2">
      <c r="A13" s="136"/>
      <c r="B13" s="141"/>
      <c r="C13" s="157"/>
      <c r="D13" s="158">
        <v>47454</v>
      </c>
      <c r="E13" s="159"/>
      <c r="F13" s="160">
        <v>75267</v>
      </c>
      <c r="G13" s="161"/>
      <c r="H13" s="147"/>
    </row>
    <row r="14" spans="1:8" x14ac:dyDescent="0.2">
      <c r="A14" s="148"/>
      <c r="B14" s="149"/>
      <c r="C14" s="150"/>
      <c r="D14" s="151">
        <v>32326</v>
      </c>
      <c r="E14" s="152"/>
      <c r="F14" s="153">
        <v>41566</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11.28</v>
      </c>
      <c r="C19" s="162">
        <f>ROUND(VALUE(SUBSTITUTE(実質収支比率等に係る経年分析!G$48,"▲","-")),2)</f>
        <v>9.74</v>
      </c>
      <c r="D19" s="162">
        <f>ROUND(VALUE(SUBSTITUTE(実質収支比率等に係る経年分析!H$48,"▲","-")),2)</f>
        <v>7.43</v>
      </c>
      <c r="E19" s="162">
        <f>ROUND(VALUE(SUBSTITUTE(実質収支比率等に係る経年分析!I$48,"▲","-")),2)</f>
        <v>8.58</v>
      </c>
      <c r="F19" s="162">
        <f>ROUND(VALUE(SUBSTITUTE(実質収支比率等に係る経年分析!J$48,"▲","-")),2)</f>
        <v>9.93</v>
      </c>
    </row>
    <row r="20" spans="1:11" x14ac:dyDescent="0.2">
      <c r="A20" s="162" t="s">
        <v>53</v>
      </c>
      <c r="B20" s="162">
        <f>ROUND(VALUE(SUBSTITUTE(実質収支比率等に係る経年分析!F$47,"▲","-")),2)</f>
        <v>16.489999999999998</v>
      </c>
      <c r="C20" s="162">
        <f>ROUND(VALUE(SUBSTITUTE(実質収支比率等に係る経年分析!G$47,"▲","-")),2)</f>
        <v>20.57</v>
      </c>
      <c r="D20" s="162">
        <f>ROUND(VALUE(SUBSTITUTE(実質収支比率等に係る経年分析!H$47,"▲","-")),2)</f>
        <v>21.35</v>
      </c>
      <c r="E20" s="162">
        <f>ROUND(VALUE(SUBSTITUTE(実質収支比率等に係る経年分析!I$47,"▲","-")),2)</f>
        <v>18</v>
      </c>
      <c r="F20" s="162">
        <f>ROUND(VALUE(SUBSTITUTE(実質収支比率等に係る経年分析!J$47,"▲","-")),2)</f>
        <v>11.61</v>
      </c>
    </row>
    <row r="21" spans="1:11" x14ac:dyDescent="0.2">
      <c r="A21" s="162" t="s">
        <v>54</v>
      </c>
      <c r="B21" s="162">
        <f>IF(ISNUMBER(VALUE(SUBSTITUTE(実質収支比率等に係る経年分析!F$49,"▲","-"))),ROUND(VALUE(SUBSTITUTE(実質収支比率等に係る経年分析!F$49,"▲","-")),2),NA())</f>
        <v>6.26</v>
      </c>
      <c r="C21" s="162">
        <f>IF(ISNUMBER(VALUE(SUBSTITUTE(実質収支比率等に係る経年分析!G$49,"▲","-"))),ROUND(VALUE(SUBSTITUTE(実質収支比率等に係る経年分析!G$49,"▲","-")),2),NA())</f>
        <v>3.8</v>
      </c>
      <c r="D21" s="162">
        <f>IF(ISNUMBER(VALUE(SUBSTITUTE(実質収支比率等に係る経年分析!H$49,"▲","-"))),ROUND(VALUE(SUBSTITUTE(実質収支比率等に係る経年分析!H$49,"▲","-")),2),NA())</f>
        <v>-2.68</v>
      </c>
      <c r="E21" s="162">
        <f>IF(ISNUMBER(VALUE(SUBSTITUTE(実質収支比率等に係る経年分析!I$49,"▲","-"))),ROUND(VALUE(SUBSTITUTE(実質収支比率等に係る経年分析!I$49,"▲","-")),2),NA())</f>
        <v>-1.88</v>
      </c>
      <c r="F21" s="162">
        <f>IF(ISNUMBER(VALUE(SUBSTITUTE(実質収支比率等に係る経年分析!J$49,"▲","-"))),ROUND(VALUE(SUBSTITUTE(実質収支比率等に係る経年分析!J$49,"▲","-")),2),NA())</f>
        <v>-4.6900000000000004</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1.53</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2">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0.14000000000000001</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0.03</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0.03</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0.03</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0.03</v>
      </c>
    </row>
    <row r="32" spans="1:11" x14ac:dyDescent="0.2">
      <c r="A32" s="163" t="str">
        <f>IF(連結実質赤字比率に係る赤字・黒字の構成分析!C$38="",NA(),連結実質赤字比率に係る赤字・黒字の構成分析!C$38)</f>
        <v>介護保険特別会計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1.44</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0.89</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0.98</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1.38</v>
      </c>
    </row>
    <row r="33" spans="1:16" x14ac:dyDescent="0.2">
      <c r="A33" s="163" t="str">
        <f>IF(連結実質赤字比率に係る赤字・黒字の構成分析!C$37="",NA(),連結実質赤字比率に係る赤字・黒字の構成分析!C$37)</f>
        <v>国民健康保険特別会計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2.5</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2.21</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1.22</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0.84</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1.85</v>
      </c>
    </row>
    <row r="34" spans="1:16" x14ac:dyDescent="0.2">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#VALUE!</v>
      </c>
      <c r="C34" s="163" t="e">
        <f>IF(ROUND(VALUE(SUBSTITUTE(連結実質赤字比率に係る赤字・黒字の構成分析!F$36,"▲", "-")), 2) &gt;= 0, ABS(ROUND(VALUE(SUBSTITUTE(連結実質赤字比率に係る赤字・黒字の構成分析!F$36,"▲", "-")), 2)), NA())</f>
        <v>#VALUE!</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2.39</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2.65</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2.59</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2.72</v>
      </c>
    </row>
    <row r="35" spans="1:16" x14ac:dyDescent="0.2">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8.51</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8.58</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9.0500000000000007</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7.86</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7.62</v>
      </c>
    </row>
    <row r="36" spans="1:16" x14ac:dyDescent="0.2">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11.27</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9.74</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7.42</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8.57</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9.92</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538</v>
      </c>
      <c r="E42" s="164"/>
      <c r="F42" s="164"/>
      <c r="G42" s="164">
        <f>'実質公債費比率（分子）の構造'!L$52</f>
        <v>522</v>
      </c>
      <c r="H42" s="164"/>
      <c r="I42" s="164"/>
      <c r="J42" s="164">
        <f>'実質公債費比率（分子）の構造'!M$52</f>
        <v>506</v>
      </c>
      <c r="K42" s="164"/>
      <c r="L42" s="164"/>
      <c r="M42" s="164">
        <f>'実質公債費比率（分子）の構造'!N$52</f>
        <v>496</v>
      </c>
      <c r="N42" s="164"/>
      <c r="O42" s="164"/>
      <c r="P42" s="164">
        <f>'実質公債費比率（分子）の構造'!O$52</f>
        <v>482</v>
      </c>
    </row>
    <row r="43" spans="1:16" x14ac:dyDescent="0.2">
      <c r="A43" s="164" t="s">
        <v>16</v>
      </c>
      <c r="B43" s="164">
        <f>'実質公債費比率（分子）の構造'!K$51</f>
        <v>0</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f>'実質公債費比率（分子）の構造'!O$51</f>
        <v>0</v>
      </c>
      <c r="O43" s="164"/>
      <c r="P43" s="164"/>
    </row>
    <row r="44" spans="1:16" x14ac:dyDescent="0.2">
      <c r="A44" s="164" t="s">
        <v>62</v>
      </c>
      <c r="B44" s="164">
        <f>'実質公債費比率（分子）の構造'!K$50</f>
        <v>0</v>
      </c>
      <c r="C44" s="164"/>
      <c r="D44" s="164"/>
      <c r="E44" s="164">
        <f>'実質公債費比率（分子）の構造'!L$50</f>
        <v>0</v>
      </c>
      <c r="F44" s="164"/>
      <c r="G44" s="164"/>
      <c r="H44" s="164">
        <f>'実質公債費比率（分子）の構造'!M$50</f>
        <v>0</v>
      </c>
      <c r="I44" s="164"/>
      <c r="J44" s="164"/>
      <c r="K44" s="164">
        <f>'実質公債費比率（分子）の構造'!N$50</f>
        <v>0</v>
      </c>
      <c r="L44" s="164"/>
      <c r="M44" s="164"/>
      <c r="N44" s="164">
        <f>'実質公債費比率（分子）の構造'!O$50</f>
        <v>0</v>
      </c>
      <c r="O44" s="164"/>
      <c r="P44" s="164"/>
    </row>
    <row r="45" spans="1:16" x14ac:dyDescent="0.2">
      <c r="A45" s="164" t="s">
        <v>63</v>
      </c>
      <c r="B45" s="164">
        <f>'実質公債費比率（分子）の構造'!K$49</f>
        <v>21</v>
      </c>
      <c r="C45" s="164"/>
      <c r="D45" s="164"/>
      <c r="E45" s="164">
        <f>'実質公債費比率（分子）の構造'!L$49</f>
        <v>27</v>
      </c>
      <c r="F45" s="164"/>
      <c r="G45" s="164"/>
      <c r="H45" s="164">
        <f>'実質公債費比率（分子）の構造'!M$49</f>
        <v>26</v>
      </c>
      <c r="I45" s="164"/>
      <c r="J45" s="164"/>
      <c r="K45" s="164">
        <f>'実質公債費比率（分子）の構造'!N$49</f>
        <v>25</v>
      </c>
      <c r="L45" s="164"/>
      <c r="M45" s="164"/>
      <c r="N45" s="164">
        <f>'実質公債費比率（分子）の構造'!O$49</f>
        <v>29</v>
      </c>
      <c r="O45" s="164"/>
      <c r="P45" s="164"/>
    </row>
    <row r="46" spans="1:16" x14ac:dyDescent="0.2">
      <c r="A46" s="164" t="s">
        <v>64</v>
      </c>
      <c r="B46" s="164">
        <f>'実質公債費比率（分子）の構造'!K$48</f>
        <v>72</v>
      </c>
      <c r="C46" s="164"/>
      <c r="D46" s="164"/>
      <c r="E46" s="164">
        <f>'実質公債費比率（分子）の構造'!L$48</f>
        <v>71</v>
      </c>
      <c r="F46" s="164"/>
      <c r="G46" s="164"/>
      <c r="H46" s="164">
        <f>'実質公債費比率（分子）の構造'!M$48</f>
        <v>58</v>
      </c>
      <c r="I46" s="164"/>
      <c r="J46" s="164"/>
      <c r="K46" s="164">
        <f>'実質公債費比率（分子）の構造'!N$48</f>
        <v>111</v>
      </c>
      <c r="L46" s="164"/>
      <c r="M46" s="164"/>
      <c r="N46" s="164">
        <f>'実質公債費比率（分子）の構造'!O$48</f>
        <v>103</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604</v>
      </c>
      <c r="C49" s="164"/>
      <c r="D49" s="164"/>
      <c r="E49" s="164">
        <f>'実質公債費比率（分子）の構造'!L$45</f>
        <v>581</v>
      </c>
      <c r="F49" s="164"/>
      <c r="G49" s="164"/>
      <c r="H49" s="164">
        <f>'実質公債費比率（分子）の構造'!M$45</f>
        <v>627</v>
      </c>
      <c r="I49" s="164"/>
      <c r="J49" s="164"/>
      <c r="K49" s="164">
        <f>'実質公債費比率（分子）の構造'!N$45</f>
        <v>615</v>
      </c>
      <c r="L49" s="164"/>
      <c r="M49" s="164"/>
      <c r="N49" s="164">
        <f>'実質公債費比率（分子）の構造'!O$45</f>
        <v>617</v>
      </c>
      <c r="O49" s="164"/>
      <c r="P49" s="164"/>
    </row>
    <row r="50" spans="1:16" x14ac:dyDescent="0.2">
      <c r="A50" s="164" t="s">
        <v>67</v>
      </c>
      <c r="B50" s="164" t="e">
        <f>NA()</f>
        <v>#N/A</v>
      </c>
      <c r="C50" s="164">
        <f>IF(ISNUMBER('実質公債費比率（分子）の構造'!K$53),'実質公債費比率（分子）の構造'!K$53,NA())</f>
        <v>159</v>
      </c>
      <c r="D50" s="164" t="e">
        <f>NA()</f>
        <v>#N/A</v>
      </c>
      <c r="E50" s="164" t="e">
        <f>NA()</f>
        <v>#N/A</v>
      </c>
      <c r="F50" s="164">
        <f>IF(ISNUMBER('実質公債費比率（分子）の構造'!L$53),'実質公債費比率（分子）の構造'!L$53,NA())</f>
        <v>157</v>
      </c>
      <c r="G50" s="164" t="e">
        <f>NA()</f>
        <v>#N/A</v>
      </c>
      <c r="H50" s="164" t="e">
        <f>NA()</f>
        <v>#N/A</v>
      </c>
      <c r="I50" s="164">
        <f>IF(ISNUMBER('実質公債費比率（分子）の構造'!M$53),'実質公債費比率（分子）の構造'!M$53,NA())</f>
        <v>205</v>
      </c>
      <c r="J50" s="164" t="e">
        <f>NA()</f>
        <v>#N/A</v>
      </c>
      <c r="K50" s="164" t="e">
        <f>NA()</f>
        <v>#N/A</v>
      </c>
      <c r="L50" s="164">
        <f>IF(ISNUMBER('実質公債費比率（分子）の構造'!N$53),'実質公債費比率（分子）の構造'!N$53,NA())</f>
        <v>255</v>
      </c>
      <c r="M50" s="164" t="e">
        <f>NA()</f>
        <v>#N/A</v>
      </c>
      <c r="N50" s="164" t="e">
        <f>NA()</f>
        <v>#N/A</v>
      </c>
      <c r="O50" s="164">
        <f>IF(ISNUMBER('実質公債費比率（分子）の構造'!O$53),'実質公債費比率（分子）の構造'!O$53,NA())</f>
        <v>267</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6012</v>
      </c>
      <c r="E56" s="163"/>
      <c r="F56" s="163"/>
      <c r="G56" s="163">
        <f>'将来負担比率（分子）の構造'!J$52</f>
        <v>5955</v>
      </c>
      <c r="H56" s="163"/>
      <c r="I56" s="163"/>
      <c r="J56" s="163">
        <f>'将来負担比率（分子）の構造'!K$52</f>
        <v>5738</v>
      </c>
      <c r="K56" s="163"/>
      <c r="L56" s="163"/>
      <c r="M56" s="163">
        <f>'将来負担比率（分子）の構造'!L$52</f>
        <v>5430</v>
      </c>
      <c r="N56" s="163"/>
      <c r="O56" s="163"/>
      <c r="P56" s="163">
        <f>'将来負担比率（分子）の構造'!M$52</f>
        <v>5348</v>
      </c>
    </row>
    <row r="57" spans="1:16" x14ac:dyDescent="0.2">
      <c r="A57" s="163" t="s">
        <v>42</v>
      </c>
      <c r="B57" s="163"/>
      <c r="C57" s="163"/>
      <c r="D57" s="163" t="str">
        <f>'将来負担比率（分子）の構造'!I$51</f>
        <v>-</v>
      </c>
      <c r="E57" s="163"/>
      <c r="F57" s="163"/>
      <c r="G57" s="163" t="str">
        <f>'将来負担比率（分子）の構造'!J$51</f>
        <v>-</v>
      </c>
      <c r="H57" s="163"/>
      <c r="I57" s="163"/>
      <c r="J57" s="163" t="str">
        <f>'将来負担比率（分子）の構造'!K$51</f>
        <v>-</v>
      </c>
      <c r="K57" s="163"/>
      <c r="L57" s="163"/>
      <c r="M57" s="163" t="str">
        <f>'将来負担比率（分子）の構造'!L$51</f>
        <v>-</v>
      </c>
      <c r="N57" s="163"/>
      <c r="O57" s="163"/>
      <c r="P57" s="163" t="str">
        <f>'将来負担比率（分子）の構造'!M$51</f>
        <v>-</v>
      </c>
    </row>
    <row r="58" spans="1:16" x14ac:dyDescent="0.2">
      <c r="A58" s="163" t="s">
        <v>41</v>
      </c>
      <c r="B58" s="163"/>
      <c r="C58" s="163"/>
      <c r="D58" s="163">
        <f>'将来負担比率（分子）の構造'!I$50</f>
        <v>2105</v>
      </c>
      <c r="E58" s="163"/>
      <c r="F58" s="163"/>
      <c r="G58" s="163">
        <f>'将来負担比率（分子）の構造'!J$50</f>
        <v>2778</v>
      </c>
      <c r="H58" s="163"/>
      <c r="I58" s="163"/>
      <c r="J58" s="163">
        <f>'将来負担比率（分子）の構造'!K$50</f>
        <v>2881</v>
      </c>
      <c r="K58" s="163"/>
      <c r="L58" s="163"/>
      <c r="M58" s="163">
        <f>'将来負担比率（分子）の構造'!L$50</f>
        <v>2546</v>
      </c>
      <c r="N58" s="163"/>
      <c r="O58" s="163"/>
      <c r="P58" s="163">
        <f>'将来負担比率（分子）の構造'!M$50</f>
        <v>1873</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1336</v>
      </c>
      <c r="C62" s="163"/>
      <c r="D62" s="163"/>
      <c r="E62" s="163">
        <f>'将来負担比率（分子）の構造'!J$45</f>
        <v>1324</v>
      </c>
      <c r="F62" s="163"/>
      <c r="G62" s="163"/>
      <c r="H62" s="163">
        <f>'将来負担比率（分子）の構造'!K$45</f>
        <v>1325</v>
      </c>
      <c r="I62" s="163"/>
      <c r="J62" s="163"/>
      <c r="K62" s="163">
        <f>'将来負担比率（分子）の構造'!L$45</f>
        <v>1313</v>
      </c>
      <c r="L62" s="163"/>
      <c r="M62" s="163"/>
      <c r="N62" s="163">
        <f>'将来負担比率（分子）の構造'!M$45</f>
        <v>1336</v>
      </c>
      <c r="O62" s="163"/>
      <c r="P62" s="163"/>
    </row>
    <row r="63" spans="1:16" x14ac:dyDescent="0.2">
      <c r="A63" s="163" t="s">
        <v>34</v>
      </c>
      <c r="B63" s="163">
        <f>'将来負担比率（分子）の構造'!I$44</f>
        <v>287</v>
      </c>
      <c r="C63" s="163"/>
      <c r="D63" s="163"/>
      <c r="E63" s="163">
        <f>'将来負担比率（分子）の構造'!J$44</f>
        <v>306</v>
      </c>
      <c r="F63" s="163"/>
      <c r="G63" s="163"/>
      <c r="H63" s="163">
        <f>'将来負担比率（分子）の構造'!K$44</f>
        <v>303</v>
      </c>
      <c r="I63" s="163"/>
      <c r="J63" s="163"/>
      <c r="K63" s="163">
        <f>'将来負担比率（分子）の構造'!L$44</f>
        <v>318</v>
      </c>
      <c r="L63" s="163"/>
      <c r="M63" s="163"/>
      <c r="N63" s="163">
        <f>'将来負担比率（分子）の構造'!M$44</f>
        <v>428</v>
      </c>
      <c r="O63" s="163"/>
      <c r="P63" s="163"/>
    </row>
    <row r="64" spans="1:16" x14ac:dyDescent="0.2">
      <c r="A64" s="163" t="s">
        <v>33</v>
      </c>
      <c r="B64" s="163">
        <f>'将来負担比率（分子）の構造'!I$43</f>
        <v>1602</v>
      </c>
      <c r="C64" s="163"/>
      <c r="D64" s="163"/>
      <c r="E64" s="163">
        <f>'将来負担比率（分子）の構造'!J$43</f>
        <v>1101</v>
      </c>
      <c r="F64" s="163"/>
      <c r="G64" s="163"/>
      <c r="H64" s="163">
        <f>'将来負担比率（分子）の構造'!K$43</f>
        <v>861</v>
      </c>
      <c r="I64" s="163"/>
      <c r="J64" s="163"/>
      <c r="K64" s="163">
        <f>'将来負担比率（分子）の構造'!L$43</f>
        <v>1051</v>
      </c>
      <c r="L64" s="163"/>
      <c r="M64" s="163"/>
      <c r="N64" s="163">
        <f>'将来負担比率（分子）の構造'!M$43</f>
        <v>1188</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6312</v>
      </c>
      <c r="C66" s="163"/>
      <c r="D66" s="163"/>
      <c r="E66" s="163">
        <f>'将来負担比率（分子）の構造'!J$41</f>
        <v>6126</v>
      </c>
      <c r="F66" s="163"/>
      <c r="G66" s="163"/>
      <c r="H66" s="163">
        <f>'将来負担比率（分子）の構造'!K$41</f>
        <v>5775</v>
      </c>
      <c r="I66" s="163"/>
      <c r="J66" s="163"/>
      <c r="K66" s="163">
        <f>'将来負担比率（分子）の構造'!L$41</f>
        <v>5390</v>
      </c>
      <c r="L66" s="163"/>
      <c r="M66" s="163"/>
      <c r="N66" s="163">
        <f>'将来負担比率（分子）の構造'!M$41</f>
        <v>5316</v>
      </c>
      <c r="O66" s="163"/>
      <c r="P66" s="163"/>
    </row>
    <row r="67" spans="1:16" x14ac:dyDescent="0.2">
      <c r="A67" s="163" t="s">
        <v>71</v>
      </c>
      <c r="B67" s="163" t="e">
        <f>NA()</f>
        <v>#N/A</v>
      </c>
      <c r="C67" s="163">
        <f>IF(ISNUMBER('将来負担比率（分子）の構造'!I$53), IF('将来負担比率（分子）の構造'!I$53 &lt; 0, 0, '将来負担比率（分子）の構造'!I$53), NA())</f>
        <v>1420</v>
      </c>
      <c r="D67" s="163" t="e">
        <f>NA()</f>
        <v>#N/A</v>
      </c>
      <c r="E67" s="163" t="e">
        <f>NA()</f>
        <v>#N/A</v>
      </c>
      <c r="F67" s="163">
        <f>IF(ISNUMBER('将来負担比率（分子）の構造'!J$53), IF('将来負担比率（分子）の構造'!J$53 &lt; 0, 0, '将来負担比率（分子）の構造'!J$53), NA())</f>
        <v>124</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95</v>
      </c>
      <c r="M67" s="163" t="e">
        <f>NA()</f>
        <v>#N/A</v>
      </c>
      <c r="N67" s="163" t="e">
        <f>NA()</f>
        <v>#N/A</v>
      </c>
      <c r="O67" s="163">
        <f>IF(ISNUMBER('将来負担比率（分子）の構造'!M$53), IF('将来負担比率（分子）の構造'!M$53 &lt; 0, 0, '将来負担比率（分子）の構造'!M$53), NA())</f>
        <v>1047</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1149</v>
      </c>
      <c r="C72" s="167">
        <f>基金残高に係る経年分析!G55</f>
        <v>979</v>
      </c>
      <c r="D72" s="167">
        <f>基金残高に係る経年分析!H55</f>
        <v>640</v>
      </c>
    </row>
    <row r="73" spans="1:16" x14ac:dyDescent="0.2">
      <c r="A73" s="166" t="s">
        <v>74</v>
      </c>
      <c r="B73" s="167" t="str">
        <f>基金残高に係る経年分析!F56</f>
        <v>-</v>
      </c>
      <c r="C73" s="167" t="str">
        <f>基金残高に係る経年分析!G56</f>
        <v>-</v>
      </c>
      <c r="D73" s="167" t="str">
        <f>基金残高に係る経年分析!H56</f>
        <v>-</v>
      </c>
    </row>
    <row r="74" spans="1:16" x14ac:dyDescent="0.2">
      <c r="A74" s="166" t="s">
        <v>75</v>
      </c>
      <c r="B74" s="167">
        <f>基金残高に係る経年分析!F57</f>
        <v>1153</v>
      </c>
      <c r="C74" s="167">
        <f>基金残高に係る経年分析!G57</f>
        <v>1086</v>
      </c>
      <c r="D74" s="167">
        <f>基金残高に係る経年分析!H57</f>
        <v>846</v>
      </c>
    </row>
  </sheetData>
  <sheetProtection algorithmName="SHA-512" hashValue="FklbSmydvlJ8GjmtzoI0uCDb5fn/yEGfUEGjD5igd259dvC+OvMt/Kytk9Cmyu7MzlABDhsKuLloMXBNV04b/A==" saltValue="iZk6Eyp5FvUgHa201xmc0g=="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70" zoomScaleNormal="70"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203</v>
      </c>
      <c r="DI1" s="718"/>
      <c r="DJ1" s="718"/>
      <c r="DK1" s="718"/>
      <c r="DL1" s="718"/>
      <c r="DM1" s="718"/>
      <c r="DN1" s="719"/>
      <c r="DO1" s="202"/>
      <c r="DP1" s="717" t="s">
        <v>204</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2">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73" t="s">
        <v>206</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207</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208</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209</v>
      </c>
      <c r="S4" s="674"/>
      <c r="T4" s="674"/>
      <c r="U4" s="674"/>
      <c r="V4" s="674"/>
      <c r="W4" s="674"/>
      <c r="X4" s="674"/>
      <c r="Y4" s="675"/>
      <c r="Z4" s="673" t="s">
        <v>210</v>
      </c>
      <c r="AA4" s="674"/>
      <c r="AB4" s="674"/>
      <c r="AC4" s="675"/>
      <c r="AD4" s="673" t="s">
        <v>211</v>
      </c>
      <c r="AE4" s="674"/>
      <c r="AF4" s="674"/>
      <c r="AG4" s="674"/>
      <c r="AH4" s="674"/>
      <c r="AI4" s="674"/>
      <c r="AJ4" s="674"/>
      <c r="AK4" s="675"/>
      <c r="AL4" s="673" t="s">
        <v>210</v>
      </c>
      <c r="AM4" s="674"/>
      <c r="AN4" s="674"/>
      <c r="AO4" s="675"/>
      <c r="AP4" s="720" t="s">
        <v>212</v>
      </c>
      <c r="AQ4" s="720"/>
      <c r="AR4" s="720"/>
      <c r="AS4" s="720"/>
      <c r="AT4" s="720"/>
      <c r="AU4" s="720"/>
      <c r="AV4" s="720"/>
      <c r="AW4" s="720"/>
      <c r="AX4" s="720"/>
      <c r="AY4" s="720"/>
      <c r="AZ4" s="720"/>
      <c r="BA4" s="720"/>
      <c r="BB4" s="720"/>
      <c r="BC4" s="720"/>
      <c r="BD4" s="720"/>
      <c r="BE4" s="720"/>
      <c r="BF4" s="720"/>
      <c r="BG4" s="720" t="s">
        <v>213</v>
      </c>
      <c r="BH4" s="720"/>
      <c r="BI4" s="720"/>
      <c r="BJ4" s="720"/>
      <c r="BK4" s="720"/>
      <c r="BL4" s="720"/>
      <c r="BM4" s="720"/>
      <c r="BN4" s="720"/>
      <c r="BO4" s="720" t="s">
        <v>210</v>
      </c>
      <c r="BP4" s="720"/>
      <c r="BQ4" s="720"/>
      <c r="BR4" s="720"/>
      <c r="BS4" s="720" t="s">
        <v>214</v>
      </c>
      <c r="BT4" s="720"/>
      <c r="BU4" s="720"/>
      <c r="BV4" s="720"/>
      <c r="BW4" s="720"/>
      <c r="BX4" s="720"/>
      <c r="BY4" s="720"/>
      <c r="BZ4" s="720"/>
      <c r="CA4" s="720"/>
      <c r="CB4" s="720"/>
      <c r="CD4" s="673" t="s">
        <v>215</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216</v>
      </c>
      <c r="C5" s="680"/>
      <c r="D5" s="680"/>
      <c r="E5" s="680"/>
      <c r="F5" s="680"/>
      <c r="G5" s="680"/>
      <c r="H5" s="680"/>
      <c r="I5" s="680"/>
      <c r="J5" s="680"/>
      <c r="K5" s="680"/>
      <c r="L5" s="680"/>
      <c r="M5" s="680"/>
      <c r="N5" s="680"/>
      <c r="O5" s="680"/>
      <c r="P5" s="680"/>
      <c r="Q5" s="681"/>
      <c r="R5" s="676">
        <v>3386345</v>
      </c>
      <c r="S5" s="677"/>
      <c r="T5" s="677"/>
      <c r="U5" s="677"/>
      <c r="V5" s="677"/>
      <c r="W5" s="677"/>
      <c r="X5" s="677"/>
      <c r="Y5" s="702"/>
      <c r="Z5" s="715">
        <v>35.799999999999997</v>
      </c>
      <c r="AA5" s="715"/>
      <c r="AB5" s="715"/>
      <c r="AC5" s="715"/>
      <c r="AD5" s="716">
        <v>3386345</v>
      </c>
      <c r="AE5" s="716"/>
      <c r="AF5" s="716"/>
      <c r="AG5" s="716"/>
      <c r="AH5" s="716"/>
      <c r="AI5" s="716"/>
      <c r="AJ5" s="716"/>
      <c r="AK5" s="716"/>
      <c r="AL5" s="703">
        <v>60</v>
      </c>
      <c r="AM5" s="685"/>
      <c r="AN5" s="685"/>
      <c r="AO5" s="704"/>
      <c r="AP5" s="679" t="s">
        <v>217</v>
      </c>
      <c r="AQ5" s="680"/>
      <c r="AR5" s="680"/>
      <c r="AS5" s="680"/>
      <c r="AT5" s="680"/>
      <c r="AU5" s="680"/>
      <c r="AV5" s="680"/>
      <c r="AW5" s="680"/>
      <c r="AX5" s="680"/>
      <c r="AY5" s="680"/>
      <c r="AZ5" s="680"/>
      <c r="BA5" s="680"/>
      <c r="BB5" s="680"/>
      <c r="BC5" s="680"/>
      <c r="BD5" s="680"/>
      <c r="BE5" s="680"/>
      <c r="BF5" s="681"/>
      <c r="BG5" s="621">
        <v>3386345</v>
      </c>
      <c r="BH5" s="622"/>
      <c r="BI5" s="622"/>
      <c r="BJ5" s="622"/>
      <c r="BK5" s="622"/>
      <c r="BL5" s="622"/>
      <c r="BM5" s="622"/>
      <c r="BN5" s="623"/>
      <c r="BO5" s="659">
        <v>100</v>
      </c>
      <c r="BP5" s="659"/>
      <c r="BQ5" s="659"/>
      <c r="BR5" s="659"/>
      <c r="BS5" s="660" t="s">
        <v>122</v>
      </c>
      <c r="BT5" s="660"/>
      <c r="BU5" s="660"/>
      <c r="BV5" s="660"/>
      <c r="BW5" s="660"/>
      <c r="BX5" s="660"/>
      <c r="BY5" s="660"/>
      <c r="BZ5" s="660"/>
      <c r="CA5" s="660"/>
      <c r="CB5" s="700"/>
      <c r="CD5" s="673" t="s">
        <v>212</v>
      </c>
      <c r="CE5" s="674"/>
      <c r="CF5" s="674"/>
      <c r="CG5" s="674"/>
      <c r="CH5" s="674"/>
      <c r="CI5" s="674"/>
      <c r="CJ5" s="674"/>
      <c r="CK5" s="674"/>
      <c r="CL5" s="674"/>
      <c r="CM5" s="674"/>
      <c r="CN5" s="674"/>
      <c r="CO5" s="674"/>
      <c r="CP5" s="674"/>
      <c r="CQ5" s="675"/>
      <c r="CR5" s="673" t="s">
        <v>218</v>
      </c>
      <c r="CS5" s="674"/>
      <c r="CT5" s="674"/>
      <c r="CU5" s="674"/>
      <c r="CV5" s="674"/>
      <c r="CW5" s="674"/>
      <c r="CX5" s="674"/>
      <c r="CY5" s="675"/>
      <c r="CZ5" s="673" t="s">
        <v>210</v>
      </c>
      <c r="DA5" s="674"/>
      <c r="DB5" s="674"/>
      <c r="DC5" s="675"/>
      <c r="DD5" s="673" t="s">
        <v>219</v>
      </c>
      <c r="DE5" s="674"/>
      <c r="DF5" s="674"/>
      <c r="DG5" s="674"/>
      <c r="DH5" s="674"/>
      <c r="DI5" s="674"/>
      <c r="DJ5" s="674"/>
      <c r="DK5" s="674"/>
      <c r="DL5" s="674"/>
      <c r="DM5" s="674"/>
      <c r="DN5" s="674"/>
      <c r="DO5" s="674"/>
      <c r="DP5" s="675"/>
      <c r="DQ5" s="673" t="s">
        <v>220</v>
      </c>
      <c r="DR5" s="674"/>
      <c r="DS5" s="674"/>
      <c r="DT5" s="674"/>
      <c r="DU5" s="674"/>
      <c r="DV5" s="674"/>
      <c r="DW5" s="674"/>
      <c r="DX5" s="674"/>
      <c r="DY5" s="674"/>
      <c r="DZ5" s="674"/>
      <c r="EA5" s="674"/>
      <c r="EB5" s="674"/>
      <c r="EC5" s="675"/>
    </row>
    <row r="6" spans="2:143" ht="11.25" customHeight="1" x14ac:dyDescent="0.2">
      <c r="B6" s="618" t="s">
        <v>221</v>
      </c>
      <c r="C6" s="619"/>
      <c r="D6" s="619"/>
      <c r="E6" s="619"/>
      <c r="F6" s="619"/>
      <c r="G6" s="619"/>
      <c r="H6" s="619"/>
      <c r="I6" s="619"/>
      <c r="J6" s="619"/>
      <c r="K6" s="619"/>
      <c r="L6" s="619"/>
      <c r="M6" s="619"/>
      <c r="N6" s="619"/>
      <c r="O6" s="619"/>
      <c r="P6" s="619"/>
      <c r="Q6" s="620"/>
      <c r="R6" s="621">
        <v>119201</v>
      </c>
      <c r="S6" s="622"/>
      <c r="T6" s="622"/>
      <c r="U6" s="622"/>
      <c r="V6" s="622"/>
      <c r="W6" s="622"/>
      <c r="X6" s="622"/>
      <c r="Y6" s="623"/>
      <c r="Z6" s="659">
        <v>1.3</v>
      </c>
      <c r="AA6" s="659"/>
      <c r="AB6" s="659"/>
      <c r="AC6" s="659"/>
      <c r="AD6" s="660">
        <v>119201</v>
      </c>
      <c r="AE6" s="660"/>
      <c r="AF6" s="660"/>
      <c r="AG6" s="660"/>
      <c r="AH6" s="660"/>
      <c r="AI6" s="660"/>
      <c r="AJ6" s="660"/>
      <c r="AK6" s="660"/>
      <c r="AL6" s="624">
        <v>2.1</v>
      </c>
      <c r="AM6" s="625"/>
      <c r="AN6" s="625"/>
      <c r="AO6" s="661"/>
      <c r="AP6" s="618" t="s">
        <v>222</v>
      </c>
      <c r="AQ6" s="619"/>
      <c r="AR6" s="619"/>
      <c r="AS6" s="619"/>
      <c r="AT6" s="619"/>
      <c r="AU6" s="619"/>
      <c r="AV6" s="619"/>
      <c r="AW6" s="619"/>
      <c r="AX6" s="619"/>
      <c r="AY6" s="619"/>
      <c r="AZ6" s="619"/>
      <c r="BA6" s="619"/>
      <c r="BB6" s="619"/>
      <c r="BC6" s="619"/>
      <c r="BD6" s="619"/>
      <c r="BE6" s="619"/>
      <c r="BF6" s="620"/>
      <c r="BG6" s="621">
        <v>3386345</v>
      </c>
      <c r="BH6" s="622"/>
      <c r="BI6" s="622"/>
      <c r="BJ6" s="622"/>
      <c r="BK6" s="622"/>
      <c r="BL6" s="622"/>
      <c r="BM6" s="622"/>
      <c r="BN6" s="623"/>
      <c r="BO6" s="659">
        <v>100</v>
      </c>
      <c r="BP6" s="659"/>
      <c r="BQ6" s="659"/>
      <c r="BR6" s="659"/>
      <c r="BS6" s="660" t="s">
        <v>122</v>
      </c>
      <c r="BT6" s="660"/>
      <c r="BU6" s="660"/>
      <c r="BV6" s="660"/>
      <c r="BW6" s="660"/>
      <c r="BX6" s="660"/>
      <c r="BY6" s="660"/>
      <c r="BZ6" s="660"/>
      <c r="CA6" s="660"/>
      <c r="CB6" s="700"/>
      <c r="CD6" s="679" t="s">
        <v>223</v>
      </c>
      <c r="CE6" s="680"/>
      <c r="CF6" s="680"/>
      <c r="CG6" s="680"/>
      <c r="CH6" s="680"/>
      <c r="CI6" s="680"/>
      <c r="CJ6" s="680"/>
      <c r="CK6" s="680"/>
      <c r="CL6" s="680"/>
      <c r="CM6" s="680"/>
      <c r="CN6" s="680"/>
      <c r="CO6" s="680"/>
      <c r="CP6" s="680"/>
      <c r="CQ6" s="681"/>
      <c r="CR6" s="621">
        <v>94463</v>
      </c>
      <c r="CS6" s="622"/>
      <c r="CT6" s="622"/>
      <c r="CU6" s="622"/>
      <c r="CV6" s="622"/>
      <c r="CW6" s="622"/>
      <c r="CX6" s="622"/>
      <c r="CY6" s="623"/>
      <c r="CZ6" s="703">
        <v>1.1000000000000001</v>
      </c>
      <c r="DA6" s="685"/>
      <c r="DB6" s="685"/>
      <c r="DC6" s="705"/>
      <c r="DD6" s="627" t="s">
        <v>122</v>
      </c>
      <c r="DE6" s="622"/>
      <c r="DF6" s="622"/>
      <c r="DG6" s="622"/>
      <c r="DH6" s="622"/>
      <c r="DI6" s="622"/>
      <c r="DJ6" s="622"/>
      <c r="DK6" s="622"/>
      <c r="DL6" s="622"/>
      <c r="DM6" s="622"/>
      <c r="DN6" s="622"/>
      <c r="DO6" s="622"/>
      <c r="DP6" s="623"/>
      <c r="DQ6" s="627">
        <v>94463</v>
      </c>
      <c r="DR6" s="622"/>
      <c r="DS6" s="622"/>
      <c r="DT6" s="622"/>
      <c r="DU6" s="622"/>
      <c r="DV6" s="622"/>
      <c r="DW6" s="622"/>
      <c r="DX6" s="622"/>
      <c r="DY6" s="622"/>
      <c r="DZ6" s="622"/>
      <c r="EA6" s="622"/>
      <c r="EB6" s="622"/>
      <c r="EC6" s="658"/>
    </row>
    <row r="7" spans="2:143" ht="11.25" customHeight="1" x14ac:dyDescent="0.2">
      <c r="B7" s="618" t="s">
        <v>224</v>
      </c>
      <c r="C7" s="619"/>
      <c r="D7" s="619"/>
      <c r="E7" s="619"/>
      <c r="F7" s="619"/>
      <c r="G7" s="619"/>
      <c r="H7" s="619"/>
      <c r="I7" s="619"/>
      <c r="J7" s="619"/>
      <c r="K7" s="619"/>
      <c r="L7" s="619"/>
      <c r="M7" s="619"/>
      <c r="N7" s="619"/>
      <c r="O7" s="619"/>
      <c r="P7" s="619"/>
      <c r="Q7" s="620"/>
      <c r="R7" s="621">
        <v>1083</v>
      </c>
      <c r="S7" s="622"/>
      <c r="T7" s="622"/>
      <c r="U7" s="622"/>
      <c r="V7" s="622"/>
      <c r="W7" s="622"/>
      <c r="X7" s="622"/>
      <c r="Y7" s="623"/>
      <c r="Z7" s="659">
        <v>0</v>
      </c>
      <c r="AA7" s="659"/>
      <c r="AB7" s="659"/>
      <c r="AC7" s="659"/>
      <c r="AD7" s="660">
        <v>1083</v>
      </c>
      <c r="AE7" s="660"/>
      <c r="AF7" s="660"/>
      <c r="AG7" s="660"/>
      <c r="AH7" s="660"/>
      <c r="AI7" s="660"/>
      <c r="AJ7" s="660"/>
      <c r="AK7" s="660"/>
      <c r="AL7" s="624">
        <v>0</v>
      </c>
      <c r="AM7" s="625"/>
      <c r="AN7" s="625"/>
      <c r="AO7" s="661"/>
      <c r="AP7" s="618" t="s">
        <v>225</v>
      </c>
      <c r="AQ7" s="619"/>
      <c r="AR7" s="619"/>
      <c r="AS7" s="619"/>
      <c r="AT7" s="619"/>
      <c r="AU7" s="619"/>
      <c r="AV7" s="619"/>
      <c r="AW7" s="619"/>
      <c r="AX7" s="619"/>
      <c r="AY7" s="619"/>
      <c r="AZ7" s="619"/>
      <c r="BA7" s="619"/>
      <c r="BB7" s="619"/>
      <c r="BC7" s="619"/>
      <c r="BD7" s="619"/>
      <c r="BE7" s="619"/>
      <c r="BF7" s="620"/>
      <c r="BG7" s="621">
        <v>1175583</v>
      </c>
      <c r="BH7" s="622"/>
      <c r="BI7" s="622"/>
      <c r="BJ7" s="622"/>
      <c r="BK7" s="622"/>
      <c r="BL7" s="622"/>
      <c r="BM7" s="622"/>
      <c r="BN7" s="623"/>
      <c r="BO7" s="659">
        <v>34.700000000000003</v>
      </c>
      <c r="BP7" s="659"/>
      <c r="BQ7" s="659"/>
      <c r="BR7" s="659"/>
      <c r="BS7" s="660" t="s">
        <v>122</v>
      </c>
      <c r="BT7" s="660"/>
      <c r="BU7" s="660"/>
      <c r="BV7" s="660"/>
      <c r="BW7" s="660"/>
      <c r="BX7" s="660"/>
      <c r="BY7" s="660"/>
      <c r="BZ7" s="660"/>
      <c r="CA7" s="660"/>
      <c r="CB7" s="700"/>
      <c r="CD7" s="618" t="s">
        <v>226</v>
      </c>
      <c r="CE7" s="619"/>
      <c r="CF7" s="619"/>
      <c r="CG7" s="619"/>
      <c r="CH7" s="619"/>
      <c r="CI7" s="619"/>
      <c r="CJ7" s="619"/>
      <c r="CK7" s="619"/>
      <c r="CL7" s="619"/>
      <c r="CM7" s="619"/>
      <c r="CN7" s="619"/>
      <c r="CO7" s="619"/>
      <c r="CP7" s="619"/>
      <c r="CQ7" s="620"/>
      <c r="CR7" s="621">
        <v>1024374</v>
      </c>
      <c r="CS7" s="622"/>
      <c r="CT7" s="622"/>
      <c r="CU7" s="622"/>
      <c r="CV7" s="622"/>
      <c r="CW7" s="622"/>
      <c r="CX7" s="622"/>
      <c r="CY7" s="623"/>
      <c r="CZ7" s="659">
        <v>11.6</v>
      </c>
      <c r="DA7" s="659"/>
      <c r="DB7" s="659"/>
      <c r="DC7" s="659"/>
      <c r="DD7" s="627">
        <v>32365</v>
      </c>
      <c r="DE7" s="622"/>
      <c r="DF7" s="622"/>
      <c r="DG7" s="622"/>
      <c r="DH7" s="622"/>
      <c r="DI7" s="622"/>
      <c r="DJ7" s="622"/>
      <c r="DK7" s="622"/>
      <c r="DL7" s="622"/>
      <c r="DM7" s="622"/>
      <c r="DN7" s="622"/>
      <c r="DO7" s="622"/>
      <c r="DP7" s="623"/>
      <c r="DQ7" s="627">
        <v>866184</v>
      </c>
      <c r="DR7" s="622"/>
      <c r="DS7" s="622"/>
      <c r="DT7" s="622"/>
      <c r="DU7" s="622"/>
      <c r="DV7" s="622"/>
      <c r="DW7" s="622"/>
      <c r="DX7" s="622"/>
      <c r="DY7" s="622"/>
      <c r="DZ7" s="622"/>
      <c r="EA7" s="622"/>
      <c r="EB7" s="622"/>
      <c r="EC7" s="658"/>
    </row>
    <row r="8" spans="2:143" ht="11.25" customHeight="1" x14ac:dyDescent="0.2">
      <c r="B8" s="618" t="s">
        <v>227</v>
      </c>
      <c r="C8" s="619"/>
      <c r="D8" s="619"/>
      <c r="E8" s="619"/>
      <c r="F8" s="619"/>
      <c r="G8" s="619"/>
      <c r="H8" s="619"/>
      <c r="I8" s="619"/>
      <c r="J8" s="619"/>
      <c r="K8" s="619"/>
      <c r="L8" s="619"/>
      <c r="M8" s="619"/>
      <c r="N8" s="619"/>
      <c r="O8" s="619"/>
      <c r="P8" s="619"/>
      <c r="Q8" s="620"/>
      <c r="R8" s="621">
        <v>20547</v>
      </c>
      <c r="S8" s="622"/>
      <c r="T8" s="622"/>
      <c r="U8" s="622"/>
      <c r="V8" s="622"/>
      <c r="W8" s="622"/>
      <c r="X8" s="622"/>
      <c r="Y8" s="623"/>
      <c r="Z8" s="659">
        <v>0.2</v>
      </c>
      <c r="AA8" s="659"/>
      <c r="AB8" s="659"/>
      <c r="AC8" s="659"/>
      <c r="AD8" s="660">
        <v>20547</v>
      </c>
      <c r="AE8" s="660"/>
      <c r="AF8" s="660"/>
      <c r="AG8" s="660"/>
      <c r="AH8" s="660"/>
      <c r="AI8" s="660"/>
      <c r="AJ8" s="660"/>
      <c r="AK8" s="660"/>
      <c r="AL8" s="624">
        <v>0.4</v>
      </c>
      <c r="AM8" s="625"/>
      <c r="AN8" s="625"/>
      <c r="AO8" s="661"/>
      <c r="AP8" s="618" t="s">
        <v>228</v>
      </c>
      <c r="AQ8" s="619"/>
      <c r="AR8" s="619"/>
      <c r="AS8" s="619"/>
      <c r="AT8" s="619"/>
      <c r="AU8" s="619"/>
      <c r="AV8" s="619"/>
      <c r="AW8" s="619"/>
      <c r="AX8" s="619"/>
      <c r="AY8" s="619"/>
      <c r="AZ8" s="619"/>
      <c r="BA8" s="619"/>
      <c r="BB8" s="619"/>
      <c r="BC8" s="619"/>
      <c r="BD8" s="619"/>
      <c r="BE8" s="619"/>
      <c r="BF8" s="620"/>
      <c r="BG8" s="621">
        <v>31527</v>
      </c>
      <c r="BH8" s="622"/>
      <c r="BI8" s="622"/>
      <c r="BJ8" s="622"/>
      <c r="BK8" s="622"/>
      <c r="BL8" s="622"/>
      <c r="BM8" s="622"/>
      <c r="BN8" s="623"/>
      <c r="BO8" s="659">
        <v>0.9</v>
      </c>
      <c r="BP8" s="659"/>
      <c r="BQ8" s="659"/>
      <c r="BR8" s="659"/>
      <c r="BS8" s="660" t="s">
        <v>122</v>
      </c>
      <c r="BT8" s="660"/>
      <c r="BU8" s="660"/>
      <c r="BV8" s="660"/>
      <c r="BW8" s="660"/>
      <c r="BX8" s="660"/>
      <c r="BY8" s="660"/>
      <c r="BZ8" s="660"/>
      <c r="CA8" s="660"/>
      <c r="CB8" s="700"/>
      <c r="CD8" s="618" t="s">
        <v>229</v>
      </c>
      <c r="CE8" s="619"/>
      <c r="CF8" s="619"/>
      <c r="CG8" s="619"/>
      <c r="CH8" s="619"/>
      <c r="CI8" s="619"/>
      <c r="CJ8" s="619"/>
      <c r="CK8" s="619"/>
      <c r="CL8" s="619"/>
      <c r="CM8" s="619"/>
      <c r="CN8" s="619"/>
      <c r="CO8" s="619"/>
      <c r="CP8" s="619"/>
      <c r="CQ8" s="620"/>
      <c r="CR8" s="621">
        <v>2904406</v>
      </c>
      <c r="CS8" s="622"/>
      <c r="CT8" s="622"/>
      <c r="CU8" s="622"/>
      <c r="CV8" s="622"/>
      <c r="CW8" s="622"/>
      <c r="CX8" s="622"/>
      <c r="CY8" s="623"/>
      <c r="CZ8" s="659">
        <v>32.9</v>
      </c>
      <c r="DA8" s="659"/>
      <c r="DB8" s="659"/>
      <c r="DC8" s="659"/>
      <c r="DD8" s="627">
        <v>2368</v>
      </c>
      <c r="DE8" s="622"/>
      <c r="DF8" s="622"/>
      <c r="DG8" s="622"/>
      <c r="DH8" s="622"/>
      <c r="DI8" s="622"/>
      <c r="DJ8" s="622"/>
      <c r="DK8" s="622"/>
      <c r="DL8" s="622"/>
      <c r="DM8" s="622"/>
      <c r="DN8" s="622"/>
      <c r="DO8" s="622"/>
      <c r="DP8" s="623"/>
      <c r="DQ8" s="627">
        <v>1828828</v>
      </c>
      <c r="DR8" s="622"/>
      <c r="DS8" s="622"/>
      <c r="DT8" s="622"/>
      <c r="DU8" s="622"/>
      <c r="DV8" s="622"/>
      <c r="DW8" s="622"/>
      <c r="DX8" s="622"/>
      <c r="DY8" s="622"/>
      <c r="DZ8" s="622"/>
      <c r="EA8" s="622"/>
      <c r="EB8" s="622"/>
      <c r="EC8" s="658"/>
    </row>
    <row r="9" spans="2:143" ht="11.25" customHeight="1" x14ac:dyDescent="0.2">
      <c r="B9" s="618" t="s">
        <v>230</v>
      </c>
      <c r="C9" s="619"/>
      <c r="D9" s="619"/>
      <c r="E9" s="619"/>
      <c r="F9" s="619"/>
      <c r="G9" s="619"/>
      <c r="H9" s="619"/>
      <c r="I9" s="619"/>
      <c r="J9" s="619"/>
      <c r="K9" s="619"/>
      <c r="L9" s="619"/>
      <c r="M9" s="619"/>
      <c r="N9" s="619"/>
      <c r="O9" s="619"/>
      <c r="P9" s="619"/>
      <c r="Q9" s="620"/>
      <c r="R9" s="621">
        <v>29456</v>
      </c>
      <c r="S9" s="622"/>
      <c r="T9" s="622"/>
      <c r="U9" s="622"/>
      <c r="V9" s="622"/>
      <c r="W9" s="622"/>
      <c r="X9" s="622"/>
      <c r="Y9" s="623"/>
      <c r="Z9" s="659">
        <v>0.3</v>
      </c>
      <c r="AA9" s="659"/>
      <c r="AB9" s="659"/>
      <c r="AC9" s="659"/>
      <c r="AD9" s="660">
        <v>29456</v>
      </c>
      <c r="AE9" s="660"/>
      <c r="AF9" s="660"/>
      <c r="AG9" s="660"/>
      <c r="AH9" s="660"/>
      <c r="AI9" s="660"/>
      <c r="AJ9" s="660"/>
      <c r="AK9" s="660"/>
      <c r="AL9" s="624">
        <v>0.5</v>
      </c>
      <c r="AM9" s="625"/>
      <c r="AN9" s="625"/>
      <c r="AO9" s="661"/>
      <c r="AP9" s="618" t="s">
        <v>231</v>
      </c>
      <c r="AQ9" s="619"/>
      <c r="AR9" s="619"/>
      <c r="AS9" s="619"/>
      <c r="AT9" s="619"/>
      <c r="AU9" s="619"/>
      <c r="AV9" s="619"/>
      <c r="AW9" s="619"/>
      <c r="AX9" s="619"/>
      <c r="AY9" s="619"/>
      <c r="AZ9" s="619"/>
      <c r="BA9" s="619"/>
      <c r="BB9" s="619"/>
      <c r="BC9" s="619"/>
      <c r="BD9" s="619"/>
      <c r="BE9" s="619"/>
      <c r="BF9" s="620"/>
      <c r="BG9" s="621">
        <v>881372</v>
      </c>
      <c r="BH9" s="622"/>
      <c r="BI9" s="622"/>
      <c r="BJ9" s="622"/>
      <c r="BK9" s="622"/>
      <c r="BL9" s="622"/>
      <c r="BM9" s="622"/>
      <c r="BN9" s="623"/>
      <c r="BO9" s="659">
        <v>26</v>
      </c>
      <c r="BP9" s="659"/>
      <c r="BQ9" s="659"/>
      <c r="BR9" s="659"/>
      <c r="BS9" s="660" t="s">
        <v>122</v>
      </c>
      <c r="BT9" s="660"/>
      <c r="BU9" s="660"/>
      <c r="BV9" s="660"/>
      <c r="BW9" s="660"/>
      <c r="BX9" s="660"/>
      <c r="BY9" s="660"/>
      <c r="BZ9" s="660"/>
      <c r="CA9" s="660"/>
      <c r="CB9" s="700"/>
      <c r="CD9" s="618" t="s">
        <v>232</v>
      </c>
      <c r="CE9" s="619"/>
      <c r="CF9" s="619"/>
      <c r="CG9" s="619"/>
      <c r="CH9" s="619"/>
      <c r="CI9" s="619"/>
      <c r="CJ9" s="619"/>
      <c r="CK9" s="619"/>
      <c r="CL9" s="619"/>
      <c r="CM9" s="619"/>
      <c r="CN9" s="619"/>
      <c r="CO9" s="619"/>
      <c r="CP9" s="619"/>
      <c r="CQ9" s="620"/>
      <c r="CR9" s="621">
        <v>786899</v>
      </c>
      <c r="CS9" s="622"/>
      <c r="CT9" s="622"/>
      <c r="CU9" s="622"/>
      <c r="CV9" s="622"/>
      <c r="CW9" s="622"/>
      <c r="CX9" s="622"/>
      <c r="CY9" s="623"/>
      <c r="CZ9" s="659">
        <v>8.9</v>
      </c>
      <c r="DA9" s="659"/>
      <c r="DB9" s="659"/>
      <c r="DC9" s="659"/>
      <c r="DD9" s="627">
        <v>3140</v>
      </c>
      <c r="DE9" s="622"/>
      <c r="DF9" s="622"/>
      <c r="DG9" s="622"/>
      <c r="DH9" s="622"/>
      <c r="DI9" s="622"/>
      <c r="DJ9" s="622"/>
      <c r="DK9" s="622"/>
      <c r="DL9" s="622"/>
      <c r="DM9" s="622"/>
      <c r="DN9" s="622"/>
      <c r="DO9" s="622"/>
      <c r="DP9" s="623"/>
      <c r="DQ9" s="627">
        <v>659576</v>
      </c>
      <c r="DR9" s="622"/>
      <c r="DS9" s="622"/>
      <c r="DT9" s="622"/>
      <c r="DU9" s="622"/>
      <c r="DV9" s="622"/>
      <c r="DW9" s="622"/>
      <c r="DX9" s="622"/>
      <c r="DY9" s="622"/>
      <c r="DZ9" s="622"/>
      <c r="EA9" s="622"/>
      <c r="EB9" s="622"/>
      <c r="EC9" s="658"/>
    </row>
    <row r="10" spans="2:143" ht="11.25" customHeight="1" x14ac:dyDescent="0.2">
      <c r="B10" s="618" t="s">
        <v>233</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234</v>
      </c>
      <c r="AQ10" s="619"/>
      <c r="AR10" s="619"/>
      <c r="AS10" s="619"/>
      <c r="AT10" s="619"/>
      <c r="AU10" s="619"/>
      <c r="AV10" s="619"/>
      <c r="AW10" s="619"/>
      <c r="AX10" s="619"/>
      <c r="AY10" s="619"/>
      <c r="AZ10" s="619"/>
      <c r="BA10" s="619"/>
      <c r="BB10" s="619"/>
      <c r="BC10" s="619"/>
      <c r="BD10" s="619"/>
      <c r="BE10" s="619"/>
      <c r="BF10" s="620"/>
      <c r="BG10" s="621">
        <v>93791</v>
      </c>
      <c r="BH10" s="622"/>
      <c r="BI10" s="622"/>
      <c r="BJ10" s="622"/>
      <c r="BK10" s="622"/>
      <c r="BL10" s="622"/>
      <c r="BM10" s="622"/>
      <c r="BN10" s="623"/>
      <c r="BO10" s="659">
        <v>2.8</v>
      </c>
      <c r="BP10" s="659"/>
      <c r="BQ10" s="659"/>
      <c r="BR10" s="659"/>
      <c r="BS10" s="660" t="s">
        <v>122</v>
      </c>
      <c r="BT10" s="660"/>
      <c r="BU10" s="660"/>
      <c r="BV10" s="660"/>
      <c r="BW10" s="660"/>
      <c r="BX10" s="660"/>
      <c r="BY10" s="660"/>
      <c r="BZ10" s="660"/>
      <c r="CA10" s="660"/>
      <c r="CB10" s="700"/>
      <c r="CD10" s="618" t="s">
        <v>235</v>
      </c>
      <c r="CE10" s="619"/>
      <c r="CF10" s="619"/>
      <c r="CG10" s="619"/>
      <c r="CH10" s="619"/>
      <c r="CI10" s="619"/>
      <c r="CJ10" s="619"/>
      <c r="CK10" s="619"/>
      <c r="CL10" s="619"/>
      <c r="CM10" s="619"/>
      <c r="CN10" s="619"/>
      <c r="CO10" s="619"/>
      <c r="CP10" s="619"/>
      <c r="CQ10" s="620"/>
      <c r="CR10" s="621">
        <v>167</v>
      </c>
      <c r="CS10" s="622"/>
      <c r="CT10" s="622"/>
      <c r="CU10" s="622"/>
      <c r="CV10" s="622"/>
      <c r="CW10" s="622"/>
      <c r="CX10" s="622"/>
      <c r="CY10" s="623"/>
      <c r="CZ10" s="659">
        <v>0</v>
      </c>
      <c r="DA10" s="659"/>
      <c r="DB10" s="659"/>
      <c r="DC10" s="659"/>
      <c r="DD10" s="627" t="s">
        <v>122</v>
      </c>
      <c r="DE10" s="622"/>
      <c r="DF10" s="622"/>
      <c r="DG10" s="622"/>
      <c r="DH10" s="622"/>
      <c r="DI10" s="622"/>
      <c r="DJ10" s="622"/>
      <c r="DK10" s="622"/>
      <c r="DL10" s="622"/>
      <c r="DM10" s="622"/>
      <c r="DN10" s="622"/>
      <c r="DO10" s="622"/>
      <c r="DP10" s="623"/>
      <c r="DQ10" s="627">
        <v>167</v>
      </c>
      <c r="DR10" s="622"/>
      <c r="DS10" s="622"/>
      <c r="DT10" s="622"/>
      <c r="DU10" s="622"/>
      <c r="DV10" s="622"/>
      <c r="DW10" s="622"/>
      <c r="DX10" s="622"/>
      <c r="DY10" s="622"/>
      <c r="DZ10" s="622"/>
      <c r="EA10" s="622"/>
      <c r="EB10" s="622"/>
      <c r="EC10" s="658"/>
    </row>
    <row r="11" spans="2:143" ht="11.25" customHeight="1" x14ac:dyDescent="0.2">
      <c r="B11" s="618" t="s">
        <v>236</v>
      </c>
      <c r="C11" s="619"/>
      <c r="D11" s="619"/>
      <c r="E11" s="619"/>
      <c r="F11" s="619"/>
      <c r="G11" s="619"/>
      <c r="H11" s="619"/>
      <c r="I11" s="619"/>
      <c r="J11" s="619"/>
      <c r="K11" s="619"/>
      <c r="L11" s="619"/>
      <c r="M11" s="619"/>
      <c r="N11" s="619"/>
      <c r="O11" s="619"/>
      <c r="P11" s="619"/>
      <c r="Q11" s="620"/>
      <c r="R11" s="621">
        <v>548450</v>
      </c>
      <c r="S11" s="622"/>
      <c r="T11" s="622"/>
      <c r="U11" s="622"/>
      <c r="V11" s="622"/>
      <c r="W11" s="622"/>
      <c r="X11" s="622"/>
      <c r="Y11" s="623"/>
      <c r="Z11" s="624">
        <v>5.8</v>
      </c>
      <c r="AA11" s="625"/>
      <c r="AB11" s="625"/>
      <c r="AC11" s="626"/>
      <c r="AD11" s="627">
        <v>548450</v>
      </c>
      <c r="AE11" s="622"/>
      <c r="AF11" s="622"/>
      <c r="AG11" s="622"/>
      <c r="AH11" s="622"/>
      <c r="AI11" s="622"/>
      <c r="AJ11" s="622"/>
      <c r="AK11" s="623"/>
      <c r="AL11" s="624">
        <v>9.6999999999999993</v>
      </c>
      <c r="AM11" s="625"/>
      <c r="AN11" s="625"/>
      <c r="AO11" s="661"/>
      <c r="AP11" s="618" t="s">
        <v>237</v>
      </c>
      <c r="AQ11" s="619"/>
      <c r="AR11" s="619"/>
      <c r="AS11" s="619"/>
      <c r="AT11" s="619"/>
      <c r="AU11" s="619"/>
      <c r="AV11" s="619"/>
      <c r="AW11" s="619"/>
      <c r="AX11" s="619"/>
      <c r="AY11" s="619"/>
      <c r="AZ11" s="619"/>
      <c r="BA11" s="619"/>
      <c r="BB11" s="619"/>
      <c r="BC11" s="619"/>
      <c r="BD11" s="619"/>
      <c r="BE11" s="619"/>
      <c r="BF11" s="620"/>
      <c r="BG11" s="621">
        <v>168893</v>
      </c>
      <c r="BH11" s="622"/>
      <c r="BI11" s="622"/>
      <c r="BJ11" s="622"/>
      <c r="BK11" s="622"/>
      <c r="BL11" s="622"/>
      <c r="BM11" s="622"/>
      <c r="BN11" s="623"/>
      <c r="BO11" s="659">
        <v>5</v>
      </c>
      <c r="BP11" s="659"/>
      <c r="BQ11" s="659"/>
      <c r="BR11" s="659"/>
      <c r="BS11" s="660" t="s">
        <v>122</v>
      </c>
      <c r="BT11" s="660"/>
      <c r="BU11" s="660"/>
      <c r="BV11" s="660"/>
      <c r="BW11" s="660"/>
      <c r="BX11" s="660"/>
      <c r="BY11" s="660"/>
      <c r="BZ11" s="660"/>
      <c r="CA11" s="660"/>
      <c r="CB11" s="700"/>
      <c r="CD11" s="618" t="s">
        <v>238</v>
      </c>
      <c r="CE11" s="619"/>
      <c r="CF11" s="619"/>
      <c r="CG11" s="619"/>
      <c r="CH11" s="619"/>
      <c r="CI11" s="619"/>
      <c r="CJ11" s="619"/>
      <c r="CK11" s="619"/>
      <c r="CL11" s="619"/>
      <c r="CM11" s="619"/>
      <c r="CN11" s="619"/>
      <c r="CO11" s="619"/>
      <c r="CP11" s="619"/>
      <c r="CQ11" s="620"/>
      <c r="CR11" s="621">
        <v>251334</v>
      </c>
      <c r="CS11" s="622"/>
      <c r="CT11" s="622"/>
      <c r="CU11" s="622"/>
      <c r="CV11" s="622"/>
      <c r="CW11" s="622"/>
      <c r="CX11" s="622"/>
      <c r="CY11" s="623"/>
      <c r="CZ11" s="659">
        <v>2.8</v>
      </c>
      <c r="DA11" s="659"/>
      <c r="DB11" s="659"/>
      <c r="DC11" s="659"/>
      <c r="DD11" s="627">
        <v>81316</v>
      </c>
      <c r="DE11" s="622"/>
      <c r="DF11" s="622"/>
      <c r="DG11" s="622"/>
      <c r="DH11" s="622"/>
      <c r="DI11" s="622"/>
      <c r="DJ11" s="622"/>
      <c r="DK11" s="622"/>
      <c r="DL11" s="622"/>
      <c r="DM11" s="622"/>
      <c r="DN11" s="622"/>
      <c r="DO11" s="622"/>
      <c r="DP11" s="623"/>
      <c r="DQ11" s="627">
        <v>191375</v>
      </c>
      <c r="DR11" s="622"/>
      <c r="DS11" s="622"/>
      <c r="DT11" s="622"/>
      <c r="DU11" s="622"/>
      <c r="DV11" s="622"/>
      <c r="DW11" s="622"/>
      <c r="DX11" s="622"/>
      <c r="DY11" s="622"/>
      <c r="DZ11" s="622"/>
      <c r="EA11" s="622"/>
      <c r="EB11" s="622"/>
      <c r="EC11" s="658"/>
    </row>
    <row r="12" spans="2:143" ht="11.25" customHeight="1" x14ac:dyDescent="0.2">
      <c r="B12" s="618" t="s">
        <v>239</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240</v>
      </c>
      <c r="AQ12" s="619"/>
      <c r="AR12" s="619"/>
      <c r="AS12" s="619"/>
      <c r="AT12" s="619"/>
      <c r="AU12" s="619"/>
      <c r="AV12" s="619"/>
      <c r="AW12" s="619"/>
      <c r="AX12" s="619"/>
      <c r="AY12" s="619"/>
      <c r="AZ12" s="619"/>
      <c r="BA12" s="619"/>
      <c r="BB12" s="619"/>
      <c r="BC12" s="619"/>
      <c r="BD12" s="619"/>
      <c r="BE12" s="619"/>
      <c r="BF12" s="620"/>
      <c r="BG12" s="621">
        <v>1945337</v>
      </c>
      <c r="BH12" s="622"/>
      <c r="BI12" s="622"/>
      <c r="BJ12" s="622"/>
      <c r="BK12" s="622"/>
      <c r="BL12" s="622"/>
      <c r="BM12" s="622"/>
      <c r="BN12" s="623"/>
      <c r="BO12" s="659">
        <v>57.4</v>
      </c>
      <c r="BP12" s="659"/>
      <c r="BQ12" s="659"/>
      <c r="BR12" s="659"/>
      <c r="BS12" s="660" t="s">
        <v>122</v>
      </c>
      <c r="BT12" s="660"/>
      <c r="BU12" s="660"/>
      <c r="BV12" s="660"/>
      <c r="BW12" s="660"/>
      <c r="BX12" s="660"/>
      <c r="BY12" s="660"/>
      <c r="BZ12" s="660"/>
      <c r="CA12" s="660"/>
      <c r="CB12" s="700"/>
      <c r="CD12" s="618" t="s">
        <v>241</v>
      </c>
      <c r="CE12" s="619"/>
      <c r="CF12" s="619"/>
      <c r="CG12" s="619"/>
      <c r="CH12" s="619"/>
      <c r="CI12" s="619"/>
      <c r="CJ12" s="619"/>
      <c r="CK12" s="619"/>
      <c r="CL12" s="619"/>
      <c r="CM12" s="619"/>
      <c r="CN12" s="619"/>
      <c r="CO12" s="619"/>
      <c r="CP12" s="619"/>
      <c r="CQ12" s="620"/>
      <c r="CR12" s="621">
        <v>26685</v>
      </c>
      <c r="CS12" s="622"/>
      <c r="CT12" s="622"/>
      <c r="CU12" s="622"/>
      <c r="CV12" s="622"/>
      <c r="CW12" s="622"/>
      <c r="CX12" s="622"/>
      <c r="CY12" s="623"/>
      <c r="CZ12" s="659">
        <v>0.3</v>
      </c>
      <c r="DA12" s="659"/>
      <c r="DB12" s="659"/>
      <c r="DC12" s="659"/>
      <c r="DD12" s="627" t="s">
        <v>122</v>
      </c>
      <c r="DE12" s="622"/>
      <c r="DF12" s="622"/>
      <c r="DG12" s="622"/>
      <c r="DH12" s="622"/>
      <c r="DI12" s="622"/>
      <c r="DJ12" s="622"/>
      <c r="DK12" s="622"/>
      <c r="DL12" s="622"/>
      <c r="DM12" s="622"/>
      <c r="DN12" s="622"/>
      <c r="DO12" s="622"/>
      <c r="DP12" s="623"/>
      <c r="DQ12" s="627">
        <v>26685</v>
      </c>
      <c r="DR12" s="622"/>
      <c r="DS12" s="622"/>
      <c r="DT12" s="622"/>
      <c r="DU12" s="622"/>
      <c r="DV12" s="622"/>
      <c r="DW12" s="622"/>
      <c r="DX12" s="622"/>
      <c r="DY12" s="622"/>
      <c r="DZ12" s="622"/>
      <c r="EA12" s="622"/>
      <c r="EB12" s="622"/>
      <c r="EC12" s="658"/>
    </row>
    <row r="13" spans="2:143" ht="11.25" customHeight="1" x14ac:dyDescent="0.2">
      <c r="B13" s="618" t="s">
        <v>242</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243</v>
      </c>
      <c r="AQ13" s="619"/>
      <c r="AR13" s="619"/>
      <c r="AS13" s="619"/>
      <c r="AT13" s="619"/>
      <c r="AU13" s="619"/>
      <c r="AV13" s="619"/>
      <c r="AW13" s="619"/>
      <c r="AX13" s="619"/>
      <c r="AY13" s="619"/>
      <c r="AZ13" s="619"/>
      <c r="BA13" s="619"/>
      <c r="BB13" s="619"/>
      <c r="BC13" s="619"/>
      <c r="BD13" s="619"/>
      <c r="BE13" s="619"/>
      <c r="BF13" s="620"/>
      <c r="BG13" s="621">
        <v>1945337</v>
      </c>
      <c r="BH13" s="622"/>
      <c r="BI13" s="622"/>
      <c r="BJ13" s="622"/>
      <c r="BK13" s="622"/>
      <c r="BL13" s="622"/>
      <c r="BM13" s="622"/>
      <c r="BN13" s="623"/>
      <c r="BO13" s="659">
        <v>57.4</v>
      </c>
      <c r="BP13" s="659"/>
      <c r="BQ13" s="659"/>
      <c r="BR13" s="659"/>
      <c r="BS13" s="660" t="s">
        <v>122</v>
      </c>
      <c r="BT13" s="660"/>
      <c r="BU13" s="660"/>
      <c r="BV13" s="660"/>
      <c r="BW13" s="660"/>
      <c r="BX13" s="660"/>
      <c r="BY13" s="660"/>
      <c r="BZ13" s="660"/>
      <c r="CA13" s="660"/>
      <c r="CB13" s="700"/>
      <c r="CD13" s="618" t="s">
        <v>244</v>
      </c>
      <c r="CE13" s="619"/>
      <c r="CF13" s="619"/>
      <c r="CG13" s="619"/>
      <c r="CH13" s="619"/>
      <c r="CI13" s="619"/>
      <c r="CJ13" s="619"/>
      <c r="CK13" s="619"/>
      <c r="CL13" s="619"/>
      <c r="CM13" s="619"/>
      <c r="CN13" s="619"/>
      <c r="CO13" s="619"/>
      <c r="CP13" s="619"/>
      <c r="CQ13" s="620"/>
      <c r="CR13" s="621">
        <v>802872</v>
      </c>
      <c r="CS13" s="622"/>
      <c r="CT13" s="622"/>
      <c r="CU13" s="622"/>
      <c r="CV13" s="622"/>
      <c r="CW13" s="622"/>
      <c r="CX13" s="622"/>
      <c r="CY13" s="623"/>
      <c r="CZ13" s="659">
        <v>9.1</v>
      </c>
      <c r="DA13" s="659"/>
      <c r="DB13" s="659"/>
      <c r="DC13" s="659"/>
      <c r="DD13" s="627">
        <v>387097</v>
      </c>
      <c r="DE13" s="622"/>
      <c r="DF13" s="622"/>
      <c r="DG13" s="622"/>
      <c r="DH13" s="622"/>
      <c r="DI13" s="622"/>
      <c r="DJ13" s="622"/>
      <c r="DK13" s="622"/>
      <c r="DL13" s="622"/>
      <c r="DM13" s="622"/>
      <c r="DN13" s="622"/>
      <c r="DO13" s="622"/>
      <c r="DP13" s="623"/>
      <c r="DQ13" s="627">
        <v>712319</v>
      </c>
      <c r="DR13" s="622"/>
      <c r="DS13" s="622"/>
      <c r="DT13" s="622"/>
      <c r="DU13" s="622"/>
      <c r="DV13" s="622"/>
      <c r="DW13" s="622"/>
      <c r="DX13" s="622"/>
      <c r="DY13" s="622"/>
      <c r="DZ13" s="622"/>
      <c r="EA13" s="622"/>
      <c r="EB13" s="622"/>
      <c r="EC13" s="658"/>
    </row>
    <row r="14" spans="2:143" ht="11.25" customHeight="1" x14ac:dyDescent="0.2">
      <c r="B14" s="618" t="s">
        <v>245</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246</v>
      </c>
      <c r="AQ14" s="619"/>
      <c r="AR14" s="619"/>
      <c r="AS14" s="619"/>
      <c r="AT14" s="619"/>
      <c r="AU14" s="619"/>
      <c r="AV14" s="619"/>
      <c r="AW14" s="619"/>
      <c r="AX14" s="619"/>
      <c r="AY14" s="619"/>
      <c r="AZ14" s="619"/>
      <c r="BA14" s="619"/>
      <c r="BB14" s="619"/>
      <c r="BC14" s="619"/>
      <c r="BD14" s="619"/>
      <c r="BE14" s="619"/>
      <c r="BF14" s="620"/>
      <c r="BG14" s="621">
        <v>87664</v>
      </c>
      <c r="BH14" s="622"/>
      <c r="BI14" s="622"/>
      <c r="BJ14" s="622"/>
      <c r="BK14" s="622"/>
      <c r="BL14" s="622"/>
      <c r="BM14" s="622"/>
      <c r="BN14" s="623"/>
      <c r="BO14" s="659">
        <v>2.6</v>
      </c>
      <c r="BP14" s="659"/>
      <c r="BQ14" s="659"/>
      <c r="BR14" s="659"/>
      <c r="BS14" s="660" t="s">
        <v>122</v>
      </c>
      <c r="BT14" s="660"/>
      <c r="BU14" s="660"/>
      <c r="BV14" s="660"/>
      <c r="BW14" s="660"/>
      <c r="BX14" s="660"/>
      <c r="BY14" s="660"/>
      <c r="BZ14" s="660"/>
      <c r="CA14" s="660"/>
      <c r="CB14" s="700"/>
      <c r="CD14" s="618" t="s">
        <v>247</v>
      </c>
      <c r="CE14" s="619"/>
      <c r="CF14" s="619"/>
      <c r="CG14" s="619"/>
      <c r="CH14" s="619"/>
      <c r="CI14" s="619"/>
      <c r="CJ14" s="619"/>
      <c r="CK14" s="619"/>
      <c r="CL14" s="619"/>
      <c r="CM14" s="619"/>
      <c r="CN14" s="619"/>
      <c r="CO14" s="619"/>
      <c r="CP14" s="619"/>
      <c r="CQ14" s="620"/>
      <c r="CR14" s="621">
        <v>665431</v>
      </c>
      <c r="CS14" s="622"/>
      <c r="CT14" s="622"/>
      <c r="CU14" s="622"/>
      <c r="CV14" s="622"/>
      <c r="CW14" s="622"/>
      <c r="CX14" s="622"/>
      <c r="CY14" s="623"/>
      <c r="CZ14" s="659">
        <v>7.5</v>
      </c>
      <c r="DA14" s="659"/>
      <c r="DB14" s="659"/>
      <c r="DC14" s="659"/>
      <c r="DD14" s="627">
        <v>76514</v>
      </c>
      <c r="DE14" s="622"/>
      <c r="DF14" s="622"/>
      <c r="DG14" s="622"/>
      <c r="DH14" s="622"/>
      <c r="DI14" s="622"/>
      <c r="DJ14" s="622"/>
      <c r="DK14" s="622"/>
      <c r="DL14" s="622"/>
      <c r="DM14" s="622"/>
      <c r="DN14" s="622"/>
      <c r="DO14" s="622"/>
      <c r="DP14" s="623"/>
      <c r="DQ14" s="627">
        <v>590156</v>
      </c>
      <c r="DR14" s="622"/>
      <c r="DS14" s="622"/>
      <c r="DT14" s="622"/>
      <c r="DU14" s="622"/>
      <c r="DV14" s="622"/>
      <c r="DW14" s="622"/>
      <c r="DX14" s="622"/>
      <c r="DY14" s="622"/>
      <c r="DZ14" s="622"/>
      <c r="EA14" s="622"/>
      <c r="EB14" s="622"/>
      <c r="EC14" s="658"/>
    </row>
    <row r="15" spans="2:143" ht="11.25" customHeight="1" x14ac:dyDescent="0.2">
      <c r="B15" s="618" t="s">
        <v>248</v>
      </c>
      <c r="C15" s="619"/>
      <c r="D15" s="619"/>
      <c r="E15" s="619"/>
      <c r="F15" s="619"/>
      <c r="G15" s="619"/>
      <c r="H15" s="619"/>
      <c r="I15" s="619"/>
      <c r="J15" s="619"/>
      <c r="K15" s="619"/>
      <c r="L15" s="619"/>
      <c r="M15" s="619"/>
      <c r="N15" s="619"/>
      <c r="O15" s="619"/>
      <c r="P15" s="619"/>
      <c r="Q15" s="620"/>
      <c r="R15" s="621">
        <v>26560</v>
      </c>
      <c r="S15" s="622"/>
      <c r="T15" s="622"/>
      <c r="U15" s="622"/>
      <c r="V15" s="622"/>
      <c r="W15" s="622"/>
      <c r="X15" s="622"/>
      <c r="Y15" s="623"/>
      <c r="Z15" s="659">
        <v>0.3</v>
      </c>
      <c r="AA15" s="659"/>
      <c r="AB15" s="659"/>
      <c r="AC15" s="659"/>
      <c r="AD15" s="660">
        <v>26560</v>
      </c>
      <c r="AE15" s="660"/>
      <c r="AF15" s="660"/>
      <c r="AG15" s="660"/>
      <c r="AH15" s="660"/>
      <c r="AI15" s="660"/>
      <c r="AJ15" s="660"/>
      <c r="AK15" s="660"/>
      <c r="AL15" s="624">
        <v>0.5</v>
      </c>
      <c r="AM15" s="625"/>
      <c r="AN15" s="625"/>
      <c r="AO15" s="661"/>
      <c r="AP15" s="618" t="s">
        <v>249</v>
      </c>
      <c r="AQ15" s="619"/>
      <c r="AR15" s="619"/>
      <c r="AS15" s="619"/>
      <c r="AT15" s="619"/>
      <c r="AU15" s="619"/>
      <c r="AV15" s="619"/>
      <c r="AW15" s="619"/>
      <c r="AX15" s="619"/>
      <c r="AY15" s="619"/>
      <c r="AZ15" s="619"/>
      <c r="BA15" s="619"/>
      <c r="BB15" s="619"/>
      <c r="BC15" s="619"/>
      <c r="BD15" s="619"/>
      <c r="BE15" s="619"/>
      <c r="BF15" s="620"/>
      <c r="BG15" s="621">
        <v>177761</v>
      </c>
      <c r="BH15" s="622"/>
      <c r="BI15" s="622"/>
      <c r="BJ15" s="622"/>
      <c r="BK15" s="622"/>
      <c r="BL15" s="622"/>
      <c r="BM15" s="622"/>
      <c r="BN15" s="623"/>
      <c r="BO15" s="659">
        <v>5.2</v>
      </c>
      <c r="BP15" s="659"/>
      <c r="BQ15" s="659"/>
      <c r="BR15" s="659"/>
      <c r="BS15" s="660" t="s">
        <v>122</v>
      </c>
      <c r="BT15" s="660"/>
      <c r="BU15" s="660"/>
      <c r="BV15" s="660"/>
      <c r="BW15" s="660"/>
      <c r="BX15" s="660"/>
      <c r="BY15" s="660"/>
      <c r="BZ15" s="660"/>
      <c r="CA15" s="660"/>
      <c r="CB15" s="700"/>
      <c r="CD15" s="618" t="s">
        <v>250</v>
      </c>
      <c r="CE15" s="619"/>
      <c r="CF15" s="619"/>
      <c r="CG15" s="619"/>
      <c r="CH15" s="619"/>
      <c r="CI15" s="619"/>
      <c r="CJ15" s="619"/>
      <c r="CK15" s="619"/>
      <c r="CL15" s="619"/>
      <c r="CM15" s="619"/>
      <c r="CN15" s="619"/>
      <c r="CO15" s="619"/>
      <c r="CP15" s="619"/>
      <c r="CQ15" s="620"/>
      <c r="CR15" s="621">
        <v>1667681</v>
      </c>
      <c r="CS15" s="622"/>
      <c r="CT15" s="622"/>
      <c r="CU15" s="622"/>
      <c r="CV15" s="622"/>
      <c r="CW15" s="622"/>
      <c r="CX15" s="622"/>
      <c r="CY15" s="623"/>
      <c r="CZ15" s="659">
        <v>18.899999999999999</v>
      </c>
      <c r="DA15" s="659"/>
      <c r="DB15" s="659"/>
      <c r="DC15" s="659"/>
      <c r="DD15" s="627">
        <v>849546</v>
      </c>
      <c r="DE15" s="622"/>
      <c r="DF15" s="622"/>
      <c r="DG15" s="622"/>
      <c r="DH15" s="622"/>
      <c r="DI15" s="622"/>
      <c r="DJ15" s="622"/>
      <c r="DK15" s="622"/>
      <c r="DL15" s="622"/>
      <c r="DM15" s="622"/>
      <c r="DN15" s="622"/>
      <c r="DO15" s="622"/>
      <c r="DP15" s="623"/>
      <c r="DQ15" s="627">
        <v>771778</v>
      </c>
      <c r="DR15" s="622"/>
      <c r="DS15" s="622"/>
      <c r="DT15" s="622"/>
      <c r="DU15" s="622"/>
      <c r="DV15" s="622"/>
      <c r="DW15" s="622"/>
      <c r="DX15" s="622"/>
      <c r="DY15" s="622"/>
      <c r="DZ15" s="622"/>
      <c r="EA15" s="622"/>
      <c r="EB15" s="622"/>
      <c r="EC15" s="658"/>
    </row>
    <row r="16" spans="2:143" ht="11.25" customHeight="1" x14ac:dyDescent="0.2">
      <c r="B16" s="618" t="s">
        <v>251</v>
      </c>
      <c r="C16" s="619"/>
      <c r="D16" s="619"/>
      <c r="E16" s="619"/>
      <c r="F16" s="619"/>
      <c r="G16" s="619"/>
      <c r="H16" s="619"/>
      <c r="I16" s="619"/>
      <c r="J16" s="619"/>
      <c r="K16" s="619"/>
      <c r="L16" s="619"/>
      <c r="M16" s="619"/>
      <c r="N16" s="619"/>
      <c r="O16" s="619"/>
      <c r="P16" s="619"/>
      <c r="Q16" s="620"/>
      <c r="R16" s="621">
        <v>66472</v>
      </c>
      <c r="S16" s="622"/>
      <c r="T16" s="622"/>
      <c r="U16" s="622"/>
      <c r="V16" s="622"/>
      <c r="W16" s="622"/>
      <c r="X16" s="622"/>
      <c r="Y16" s="623"/>
      <c r="Z16" s="659">
        <v>0.7</v>
      </c>
      <c r="AA16" s="659"/>
      <c r="AB16" s="659"/>
      <c r="AC16" s="659"/>
      <c r="AD16" s="660">
        <v>66472</v>
      </c>
      <c r="AE16" s="660"/>
      <c r="AF16" s="660"/>
      <c r="AG16" s="660"/>
      <c r="AH16" s="660"/>
      <c r="AI16" s="660"/>
      <c r="AJ16" s="660"/>
      <c r="AK16" s="660"/>
      <c r="AL16" s="624">
        <v>1.2</v>
      </c>
      <c r="AM16" s="625"/>
      <c r="AN16" s="625"/>
      <c r="AO16" s="661"/>
      <c r="AP16" s="618" t="s">
        <v>252</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253</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2">
      <c r="B17" s="618" t="s">
        <v>254</v>
      </c>
      <c r="C17" s="619"/>
      <c r="D17" s="619"/>
      <c r="E17" s="619"/>
      <c r="F17" s="619"/>
      <c r="G17" s="619"/>
      <c r="H17" s="619"/>
      <c r="I17" s="619"/>
      <c r="J17" s="619"/>
      <c r="K17" s="619"/>
      <c r="L17" s="619"/>
      <c r="M17" s="619"/>
      <c r="N17" s="619"/>
      <c r="O17" s="619"/>
      <c r="P17" s="619"/>
      <c r="Q17" s="620"/>
      <c r="R17" s="621">
        <v>97386</v>
      </c>
      <c r="S17" s="622"/>
      <c r="T17" s="622"/>
      <c r="U17" s="622"/>
      <c r="V17" s="622"/>
      <c r="W17" s="622"/>
      <c r="X17" s="622"/>
      <c r="Y17" s="623"/>
      <c r="Z17" s="659">
        <v>1</v>
      </c>
      <c r="AA17" s="659"/>
      <c r="AB17" s="659"/>
      <c r="AC17" s="659"/>
      <c r="AD17" s="660">
        <v>97386</v>
      </c>
      <c r="AE17" s="660"/>
      <c r="AF17" s="660"/>
      <c r="AG17" s="660"/>
      <c r="AH17" s="660"/>
      <c r="AI17" s="660"/>
      <c r="AJ17" s="660"/>
      <c r="AK17" s="660"/>
      <c r="AL17" s="624">
        <v>1.7</v>
      </c>
      <c r="AM17" s="625"/>
      <c r="AN17" s="625"/>
      <c r="AO17" s="661"/>
      <c r="AP17" s="618" t="s">
        <v>255</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256</v>
      </c>
      <c r="CE17" s="619"/>
      <c r="CF17" s="619"/>
      <c r="CG17" s="619"/>
      <c r="CH17" s="619"/>
      <c r="CI17" s="619"/>
      <c r="CJ17" s="619"/>
      <c r="CK17" s="619"/>
      <c r="CL17" s="619"/>
      <c r="CM17" s="619"/>
      <c r="CN17" s="619"/>
      <c r="CO17" s="619"/>
      <c r="CP17" s="619"/>
      <c r="CQ17" s="620"/>
      <c r="CR17" s="621">
        <v>616887</v>
      </c>
      <c r="CS17" s="622"/>
      <c r="CT17" s="622"/>
      <c r="CU17" s="622"/>
      <c r="CV17" s="622"/>
      <c r="CW17" s="622"/>
      <c r="CX17" s="622"/>
      <c r="CY17" s="623"/>
      <c r="CZ17" s="659">
        <v>7</v>
      </c>
      <c r="DA17" s="659"/>
      <c r="DB17" s="659"/>
      <c r="DC17" s="659"/>
      <c r="DD17" s="627" t="s">
        <v>122</v>
      </c>
      <c r="DE17" s="622"/>
      <c r="DF17" s="622"/>
      <c r="DG17" s="622"/>
      <c r="DH17" s="622"/>
      <c r="DI17" s="622"/>
      <c r="DJ17" s="622"/>
      <c r="DK17" s="622"/>
      <c r="DL17" s="622"/>
      <c r="DM17" s="622"/>
      <c r="DN17" s="622"/>
      <c r="DO17" s="622"/>
      <c r="DP17" s="623"/>
      <c r="DQ17" s="627">
        <v>616887</v>
      </c>
      <c r="DR17" s="622"/>
      <c r="DS17" s="622"/>
      <c r="DT17" s="622"/>
      <c r="DU17" s="622"/>
      <c r="DV17" s="622"/>
      <c r="DW17" s="622"/>
      <c r="DX17" s="622"/>
      <c r="DY17" s="622"/>
      <c r="DZ17" s="622"/>
      <c r="EA17" s="622"/>
      <c r="EB17" s="622"/>
      <c r="EC17" s="658"/>
    </row>
    <row r="18" spans="2:133" ht="11.25" customHeight="1" x14ac:dyDescent="0.2">
      <c r="B18" s="618" t="s">
        <v>257</v>
      </c>
      <c r="C18" s="619"/>
      <c r="D18" s="619"/>
      <c r="E18" s="619"/>
      <c r="F18" s="619"/>
      <c r="G18" s="619"/>
      <c r="H18" s="619"/>
      <c r="I18" s="619"/>
      <c r="J18" s="619"/>
      <c r="K18" s="619"/>
      <c r="L18" s="619"/>
      <c r="M18" s="619"/>
      <c r="N18" s="619"/>
      <c r="O18" s="619"/>
      <c r="P18" s="619"/>
      <c r="Q18" s="620"/>
      <c r="R18" s="621">
        <v>11738</v>
      </c>
      <c r="S18" s="622"/>
      <c r="T18" s="622"/>
      <c r="U18" s="622"/>
      <c r="V18" s="622"/>
      <c r="W18" s="622"/>
      <c r="X18" s="622"/>
      <c r="Y18" s="623"/>
      <c r="Z18" s="659">
        <v>0.1</v>
      </c>
      <c r="AA18" s="659"/>
      <c r="AB18" s="659"/>
      <c r="AC18" s="659"/>
      <c r="AD18" s="660">
        <v>11738</v>
      </c>
      <c r="AE18" s="660"/>
      <c r="AF18" s="660"/>
      <c r="AG18" s="660"/>
      <c r="AH18" s="660"/>
      <c r="AI18" s="660"/>
      <c r="AJ18" s="660"/>
      <c r="AK18" s="660"/>
      <c r="AL18" s="624">
        <v>0.2</v>
      </c>
      <c r="AM18" s="625"/>
      <c r="AN18" s="625"/>
      <c r="AO18" s="661"/>
      <c r="AP18" s="618" t="s">
        <v>258</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259</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260</v>
      </c>
      <c r="C19" s="619"/>
      <c r="D19" s="619"/>
      <c r="E19" s="619"/>
      <c r="F19" s="619"/>
      <c r="G19" s="619"/>
      <c r="H19" s="619"/>
      <c r="I19" s="619"/>
      <c r="J19" s="619"/>
      <c r="K19" s="619"/>
      <c r="L19" s="619"/>
      <c r="M19" s="619"/>
      <c r="N19" s="619"/>
      <c r="O19" s="619"/>
      <c r="P19" s="619"/>
      <c r="Q19" s="620"/>
      <c r="R19" s="621">
        <v>83681</v>
      </c>
      <c r="S19" s="622"/>
      <c r="T19" s="622"/>
      <c r="U19" s="622"/>
      <c r="V19" s="622"/>
      <c r="W19" s="622"/>
      <c r="X19" s="622"/>
      <c r="Y19" s="623"/>
      <c r="Z19" s="659">
        <v>0.9</v>
      </c>
      <c r="AA19" s="659"/>
      <c r="AB19" s="659"/>
      <c r="AC19" s="659"/>
      <c r="AD19" s="660">
        <v>83681</v>
      </c>
      <c r="AE19" s="660"/>
      <c r="AF19" s="660"/>
      <c r="AG19" s="660"/>
      <c r="AH19" s="660"/>
      <c r="AI19" s="660"/>
      <c r="AJ19" s="660"/>
      <c r="AK19" s="660"/>
      <c r="AL19" s="624">
        <v>1.5</v>
      </c>
      <c r="AM19" s="625"/>
      <c r="AN19" s="625"/>
      <c r="AO19" s="661"/>
      <c r="AP19" s="618" t="s">
        <v>261</v>
      </c>
      <c r="AQ19" s="619"/>
      <c r="AR19" s="619"/>
      <c r="AS19" s="619"/>
      <c r="AT19" s="619"/>
      <c r="AU19" s="619"/>
      <c r="AV19" s="619"/>
      <c r="AW19" s="619"/>
      <c r="AX19" s="619"/>
      <c r="AY19" s="619"/>
      <c r="AZ19" s="619"/>
      <c r="BA19" s="619"/>
      <c r="BB19" s="619"/>
      <c r="BC19" s="619"/>
      <c r="BD19" s="619"/>
      <c r="BE19" s="619"/>
      <c r="BF19" s="620"/>
      <c r="BG19" s="621" t="s">
        <v>122</v>
      </c>
      <c r="BH19" s="622"/>
      <c r="BI19" s="622"/>
      <c r="BJ19" s="622"/>
      <c r="BK19" s="622"/>
      <c r="BL19" s="622"/>
      <c r="BM19" s="622"/>
      <c r="BN19" s="623"/>
      <c r="BO19" s="659" t="s">
        <v>122</v>
      </c>
      <c r="BP19" s="659"/>
      <c r="BQ19" s="659"/>
      <c r="BR19" s="659"/>
      <c r="BS19" s="660" t="s">
        <v>122</v>
      </c>
      <c r="BT19" s="660"/>
      <c r="BU19" s="660"/>
      <c r="BV19" s="660"/>
      <c r="BW19" s="660"/>
      <c r="BX19" s="660"/>
      <c r="BY19" s="660"/>
      <c r="BZ19" s="660"/>
      <c r="CA19" s="660"/>
      <c r="CB19" s="700"/>
      <c r="CD19" s="618" t="s">
        <v>262</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88" t="s">
        <v>263</v>
      </c>
      <c r="C20" s="689"/>
      <c r="D20" s="689"/>
      <c r="E20" s="689"/>
      <c r="F20" s="689"/>
      <c r="G20" s="689"/>
      <c r="H20" s="689"/>
      <c r="I20" s="689"/>
      <c r="J20" s="689"/>
      <c r="K20" s="689"/>
      <c r="L20" s="689"/>
      <c r="M20" s="689"/>
      <c r="N20" s="689"/>
      <c r="O20" s="689"/>
      <c r="P20" s="689"/>
      <c r="Q20" s="690"/>
      <c r="R20" s="621">
        <v>1967</v>
      </c>
      <c r="S20" s="622"/>
      <c r="T20" s="622"/>
      <c r="U20" s="622"/>
      <c r="V20" s="622"/>
      <c r="W20" s="622"/>
      <c r="X20" s="622"/>
      <c r="Y20" s="623"/>
      <c r="Z20" s="659">
        <v>0</v>
      </c>
      <c r="AA20" s="659"/>
      <c r="AB20" s="659"/>
      <c r="AC20" s="659"/>
      <c r="AD20" s="660">
        <v>1967</v>
      </c>
      <c r="AE20" s="660"/>
      <c r="AF20" s="660"/>
      <c r="AG20" s="660"/>
      <c r="AH20" s="660"/>
      <c r="AI20" s="660"/>
      <c r="AJ20" s="660"/>
      <c r="AK20" s="660"/>
      <c r="AL20" s="624">
        <v>0</v>
      </c>
      <c r="AM20" s="625"/>
      <c r="AN20" s="625"/>
      <c r="AO20" s="661"/>
      <c r="AP20" s="618" t="s">
        <v>264</v>
      </c>
      <c r="AQ20" s="619"/>
      <c r="AR20" s="619"/>
      <c r="AS20" s="619"/>
      <c r="AT20" s="619"/>
      <c r="AU20" s="619"/>
      <c r="AV20" s="619"/>
      <c r="AW20" s="619"/>
      <c r="AX20" s="619"/>
      <c r="AY20" s="619"/>
      <c r="AZ20" s="619"/>
      <c r="BA20" s="619"/>
      <c r="BB20" s="619"/>
      <c r="BC20" s="619"/>
      <c r="BD20" s="619"/>
      <c r="BE20" s="619"/>
      <c r="BF20" s="620"/>
      <c r="BG20" s="621" t="s">
        <v>122</v>
      </c>
      <c r="BH20" s="622"/>
      <c r="BI20" s="622"/>
      <c r="BJ20" s="622"/>
      <c r="BK20" s="622"/>
      <c r="BL20" s="622"/>
      <c r="BM20" s="622"/>
      <c r="BN20" s="623"/>
      <c r="BO20" s="659" t="s">
        <v>122</v>
      </c>
      <c r="BP20" s="659"/>
      <c r="BQ20" s="659"/>
      <c r="BR20" s="659"/>
      <c r="BS20" s="660" t="s">
        <v>122</v>
      </c>
      <c r="BT20" s="660"/>
      <c r="BU20" s="660"/>
      <c r="BV20" s="660"/>
      <c r="BW20" s="660"/>
      <c r="BX20" s="660"/>
      <c r="BY20" s="660"/>
      <c r="BZ20" s="660"/>
      <c r="CA20" s="660"/>
      <c r="CB20" s="700"/>
      <c r="CD20" s="618" t="s">
        <v>265</v>
      </c>
      <c r="CE20" s="619"/>
      <c r="CF20" s="619"/>
      <c r="CG20" s="619"/>
      <c r="CH20" s="619"/>
      <c r="CI20" s="619"/>
      <c r="CJ20" s="619"/>
      <c r="CK20" s="619"/>
      <c r="CL20" s="619"/>
      <c r="CM20" s="619"/>
      <c r="CN20" s="619"/>
      <c r="CO20" s="619"/>
      <c r="CP20" s="619"/>
      <c r="CQ20" s="620"/>
      <c r="CR20" s="621">
        <v>8841199</v>
      </c>
      <c r="CS20" s="622"/>
      <c r="CT20" s="622"/>
      <c r="CU20" s="622"/>
      <c r="CV20" s="622"/>
      <c r="CW20" s="622"/>
      <c r="CX20" s="622"/>
      <c r="CY20" s="623"/>
      <c r="CZ20" s="659">
        <v>100</v>
      </c>
      <c r="DA20" s="659"/>
      <c r="DB20" s="659"/>
      <c r="DC20" s="659"/>
      <c r="DD20" s="627">
        <v>1432346</v>
      </c>
      <c r="DE20" s="622"/>
      <c r="DF20" s="622"/>
      <c r="DG20" s="622"/>
      <c r="DH20" s="622"/>
      <c r="DI20" s="622"/>
      <c r="DJ20" s="622"/>
      <c r="DK20" s="622"/>
      <c r="DL20" s="622"/>
      <c r="DM20" s="622"/>
      <c r="DN20" s="622"/>
      <c r="DO20" s="622"/>
      <c r="DP20" s="623"/>
      <c r="DQ20" s="627">
        <v>6358418</v>
      </c>
      <c r="DR20" s="622"/>
      <c r="DS20" s="622"/>
      <c r="DT20" s="622"/>
      <c r="DU20" s="622"/>
      <c r="DV20" s="622"/>
      <c r="DW20" s="622"/>
      <c r="DX20" s="622"/>
      <c r="DY20" s="622"/>
      <c r="DZ20" s="622"/>
      <c r="EA20" s="622"/>
      <c r="EB20" s="622"/>
      <c r="EC20" s="658"/>
    </row>
    <row r="21" spans="2:133" ht="11.25" customHeight="1" x14ac:dyDescent="0.2">
      <c r="B21" s="618" t="s">
        <v>266</v>
      </c>
      <c r="C21" s="619"/>
      <c r="D21" s="619"/>
      <c r="E21" s="619"/>
      <c r="F21" s="619"/>
      <c r="G21" s="619"/>
      <c r="H21" s="619"/>
      <c r="I21" s="619"/>
      <c r="J21" s="619"/>
      <c r="K21" s="619"/>
      <c r="L21" s="619"/>
      <c r="M21" s="619"/>
      <c r="N21" s="619"/>
      <c r="O21" s="619"/>
      <c r="P21" s="619"/>
      <c r="Q21" s="620"/>
      <c r="R21" s="621">
        <v>1403392</v>
      </c>
      <c r="S21" s="622"/>
      <c r="T21" s="622"/>
      <c r="U21" s="622"/>
      <c r="V21" s="622"/>
      <c r="W21" s="622"/>
      <c r="X21" s="622"/>
      <c r="Y21" s="623"/>
      <c r="Z21" s="659">
        <v>14.8</v>
      </c>
      <c r="AA21" s="659"/>
      <c r="AB21" s="659"/>
      <c r="AC21" s="659"/>
      <c r="AD21" s="660">
        <v>1314184</v>
      </c>
      <c r="AE21" s="660"/>
      <c r="AF21" s="660"/>
      <c r="AG21" s="660"/>
      <c r="AH21" s="660"/>
      <c r="AI21" s="660"/>
      <c r="AJ21" s="660"/>
      <c r="AK21" s="660"/>
      <c r="AL21" s="624">
        <v>23.3</v>
      </c>
      <c r="AM21" s="625"/>
      <c r="AN21" s="625"/>
      <c r="AO21" s="661"/>
      <c r="AP21" s="618" t="s">
        <v>267</v>
      </c>
      <c r="AQ21" s="698"/>
      <c r="AR21" s="698"/>
      <c r="AS21" s="698"/>
      <c r="AT21" s="698"/>
      <c r="AU21" s="698"/>
      <c r="AV21" s="698"/>
      <c r="AW21" s="698"/>
      <c r="AX21" s="698"/>
      <c r="AY21" s="698"/>
      <c r="AZ21" s="698"/>
      <c r="BA21" s="698"/>
      <c r="BB21" s="698"/>
      <c r="BC21" s="698"/>
      <c r="BD21" s="698"/>
      <c r="BE21" s="698"/>
      <c r="BF21" s="699"/>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268</v>
      </c>
      <c r="C22" s="619"/>
      <c r="D22" s="619"/>
      <c r="E22" s="619"/>
      <c r="F22" s="619"/>
      <c r="G22" s="619"/>
      <c r="H22" s="619"/>
      <c r="I22" s="619"/>
      <c r="J22" s="619"/>
      <c r="K22" s="619"/>
      <c r="L22" s="619"/>
      <c r="M22" s="619"/>
      <c r="N22" s="619"/>
      <c r="O22" s="619"/>
      <c r="P22" s="619"/>
      <c r="Q22" s="620"/>
      <c r="R22" s="621">
        <v>1314184</v>
      </c>
      <c r="S22" s="622"/>
      <c r="T22" s="622"/>
      <c r="U22" s="622"/>
      <c r="V22" s="622"/>
      <c r="W22" s="622"/>
      <c r="X22" s="622"/>
      <c r="Y22" s="623"/>
      <c r="Z22" s="659">
        <v>13.9</v>
      </c>
      <c r="AA22" s="659"/>
      <c r="AB22" s="659"/>
      <c r="AC22" s="659"/>
      <c r="AD22" s="660">
        <v>1314184</v>
      </c>
      <c r="AE22" s="660"/>
      <c r="AF22" s="660"/>
      <c r="AG22" s="660"/>
      <c r="AH22" s="660"/>
      <c r="AI22" s="660"/>
      <c r="AJ22" s="660"/>
      <c r="AK22" s="660"/>
      <c r="AL22" s="624">
        <v>23.3</v>
      </c>
      <c r="AM22" s="625"/>
      <c r="AN22" s="625"/>
      <c r="AO22" s="661"/>
      <c r="AP22" s="618" t="s">
        <v>269</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270</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271</v>
      </c>
      <c r="C23" s="619"/>
      <c r="D23" s="619"/>
      <c r="E23" s="619"/>
      <c r="F23" s="619"/>
      <c r="G23" s="619"/>
      <c r="H23" s="619"/>
      <c r="I23" s="619"/>
      <c r="J23" s="619"/>
      <c r="K23" s="619"/>
      <c r="L23" s="619"/>
      <c r="M23" s="619"/>
      <c r="N23" s="619"/>
      <c r="O23" s="619"/>
      <c r="P23" s="619"/>
      <c r="Q23" s="620"/>
      <c r="R23" s="621">
        <v>89208</v>
      </c>
      <c r="S23" s="622"/>
      <c r="T23" s="622"/>
      <c r="U23" s="622"/>
      <c r="V23" s="622"/>
      <c r="W23" s="622"/>
      <c r="X23" s="622"/>
      <c r="Y23" s="623"/>
      <c r="Z23" s="659">
        <v>0.9</v>
      </c>
      <c r="AA23" s="659"/>
      <c r="AB23" s="659"/>
      <c r="AC23" s="659"/>
      <c r="AD23" s="660" t="s">
        <v>122</v>
      </c>
      <c r="AE23" s="660"/>
      <c r="AF23" s="660"/>
      <c r="AG23" s="660"/>
      <c r="AH23" s="660"/>
      <c r="AI23" s="660"/>
      <c r="AJ23" s="660"/>
      <c r="AK23" s="660"/>
      <c r="AL23" s="624" t="s">
        <v>122</v>
      </c>
      <c r="AM23" s="625"/>
      <c r="AN23" s="625"/>
      <c r="AO23" s="661"/>
      <c r="AP23" s="618" t="s">
        <v>272</v>
      </c>
      <c r="AQ23" s="698"/>
      <c r="AR23" s="698"/>
      <c r="AS23" s="698"/>
      <c r="AT23" s="698"/>
      <c r="AU23" s="698"/>
      <c r="AV23" s="698"/>
      <c r="AW23" s="698"/>
      <c r="AX23" s="698"/>
      <c r="AY23" s="698"/>
      <c r="AZ23" s="698"/>
      <c r="BA23" s="698"/>
      <c r="BB23" s="698"/>
      <c r="BC23" s="698"/>
      <c r="BD23" s="698"/>
      <c r="BE23" s="698"/>
      <c r="BF23" s="699"/>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700"/>
      <c r="CD23" s="673" t="s">
        <v>212</v>
      </c>
      <c r="CE23" s="674"/>
      <c r="CF23" s="674"/>
      <c r="CG23" s="674"/>
      <c r="CH23" s="674"/>
      <c r="CI23" s="674"/>
      <c r="CJ23" s="674"/>
      <c r="CK23" s="674"/>
      <c r="CL23" s="674"/>
      <c r="CM23" s="674"/>
      <c r="CN23" s="674"/>
      <c r="CO23" s="674"/>
      <c r="CP23" s="674"/>
      <c r="CQ23" s="675"/>
      <c r="CR23" s="673" t="s">
        <v>273</v>
      </c>
      <c r="CS23" s="674"/>
      <c r="CT23" s="674"/>
      <c r="CU23" s="674"/>
      <c r="CV23" s="674"/>
      <c r="CW23" s="674"/>
      <c r="CX23" s="674"/>
      <c r="CY23" s="675"/>
      <c r="CZ23" s="673" t="s">
        <v>274</v>
      </c>
      <c r="DA23" s="674"/>
      <c r="DB23" s="674"/>
      <c r="DC23" s="675"/>
      <c r="DD23" s="673" t="s">
        <v>275</v>
      </c>
      <c r="DE23" s="674"/>
      <c r="DF23" s="674"/>
      <c r="DG23" s="674"/>
      <c r="DH23" s="674"/>
      <c r="DI23" s="674"/>
      <c r="DJ23" s="674"/>
      <c r="DK23" s="675"/>
      <c r="DL23" s="711" t="s">
        <v>276</v>
      </c>
      <c r="DM23" s="712"/>
      <c r="DN23" s="712"/>
      <c r="DO23" s="712"/>
      <c r="DP23" s="712"/>
      <c r="DQ23" s="712"/>
      <c r="DR23" s="712"/>
      <c r="DS23" s="712"/>
      <c r="DT23" s="712"/>
      <c r="DU23" s="712"/>
      <c r="DV23" s="713"/>
      <c r="DW23" s="673" t="s">
        <v>277</v>
      </c>
      <c r="DX23" s="674"/>
      <c r="DY23" s="674"/>
      <c r="DZ23" s="674"/>
      <c r="EA23" s="674"/>
      <c r="EB23" s="674"/>
      <c r="EC23" s="675"/>
    </row>
    <row r="24" spans="2:133" ht="11.25" customHeight="1" x14ac:dyDescent="0.2">
      <c r="B24" s="618" t="s">
        <v>278</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279</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280</v>
      </c>
      <c r="CE24" s="680"/>
      <c r="CF24" s="680"/>
      <c r="CG24" s="680"/>
      <c r="CH24" s="680"/>
      <c r="CI24" s="680"/>
      <c r="CJ24" s="680"/>
      <c r="CK24" s="680"/>
      <c r="CL24" s="680"/>
      <c r="CM24" s="680"/>
      <c r="CN24" s="680"/>
      <c r="CO24" s="680"/>
      <c r="CP24" s="680"/>
      <c r="CQ24" s="681"/>
      <c r="CR24" s="676">
        <v>3629868</v>
      </c>
      <c r="CS24" s="677"/>
      <c r="CT24" s="677"/>
      <c r="CU24" s="677"/>
      <c r="CV24" s="677"/>
      <c r="CW24" s="677"/>
      <c r="CX24" s="677"/>
      <c r="CY24" s="702"/>
      <c r="CZ24" s="703">
        <v>41.1</v>
      </c>
      <c r="DA24" s="685"/>
      <c r="DB24" s="685"/>
      <c r="DC24" s="705"/>
      <c r="DD24" s="701">
        <v>2686026</v>
      </c>
      <c r="DE24" s="677"/>
      <c r="DF24" s="677"/>
      <c r="DG24" s="677"/>
      <c r="DH24" s="677"/>
      <c r="DI24" s="677"/>
      <c r="DJ24" s="677"/>
      <c r="DK24" s="702"/>
      <c r="DL24" s="701">
        <v>2316111</v>
      </c>
      <c r="DM24" s="677"/>
      <c r="DN24" s="677"/>
      <c r="DO24" s="677"/>
      <c r="DP24" s="677"/>
      <c r="DQ24" s="677"/>
      <c r="DR24" s="677"/>
      <c r="DS24" s="677"/>
      <c r="DT24" s="677"/>
      <c r="DU24" s="677"/>
      <c r="DV24" s="702"/>
      <c r="DW24" s="703">
        <v>40.9</v>
      </c>
      <c r="DX24" s="685"/>
      <c r="DY24" s="685"/>
      <c r="DZ24" s="685"/>
      <c r="EA24" s="685"/>
      <c r="EB24" s="685"/>
      <c r="EC24" s="704"/>
    </row>
    <row r="25" spans="2:133" ht="11.25" customHeight="1" x14ac:dyDescent="0.2">
      <c r="B25" s="618" t="s">
        <v>281</v>
      </c>
      <c r="C25" s="619"/>
      <c r="D25" s="619"/>
      <c r="E25" s="619"/>
      <c r="F25" s="619"/>
      <c r="G25" s="619"/>
      <c r="H25" s="619"/>
      <c r="I25" s="619"/>
      <c r="J25" s="619"/>
      <c r="K25" s="619"/>
      <c r="L25" s="619"/>
      <c r="M25" s="619"/>
      <c r="N25" s="619"/>
      <c r="O25" s="619"/>
      <c r="P25" s="619"/>
      <c r="Q25" s="620"/>
      <c r="R25" s="621">
        <v>5698892</v>
      </c>
      <c r="S25" s="622"/>
      <c r="T25" s="622"/>
      <c r="U25" s="622"/>
      <c r="V25" s="622"/>
      <c r="W25" s="622"/>
      <c r="X25" s="622"/>
      <c r="Y25" s="623"/>
      <c r="Z25" s="659">
        <v>60.2</v>
      </c>
      <c r="AA25" s="659"/>
      <c r="AB25" s="659"/>
      <c r="AC25" s="659"/>
      <c r="AD25" s="660">
        <v>5609684</v>
      </c>
      <c r="AE25" s="660"/>
      <c r="AF25" s="660"/>
      <c r="AG25" s="660"/>
      <c r="AH25" s="660"/>
      <c r="AI25" s="660"/>
      <c r="AJ25" s="660"/>
      <c r="AK25" s="660"/>
      <c r="AL25" s="624">
        <v>99.4</v>
      </c>
      <c r="AM25" s="625"/>
      <c r="AN25" s="625"/>
      <c r="AO25" s="661"/>
      <c r="AP25" s="618" t="s">
        <v>282</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283</v>
      </c>
      <c r="CE25" s="619"/>
      <c r="CF25" s="619"/>
      <c r="CG25" s="619"/>
      <c r="CH25" s="619"/>
      <c r="CI25" s="619"/>
      <c r="CJ25" s="619"/>
      <c r="CK25" s="619"/>
      <c r="CL25" s="619"/>
      <c r="CM25" s="619"/>
      <c r="CN25" s="619"/>
      <c r="CO25" s="619"/>
      <c r="CP25" s="619"/>
      <c r="CQ25" s="620"/>
      <c r="CR25" s="621">
        <v>1555064</v>
      </c>
      <c r="CS25" s="634"/>
      <c r="CT25" s="634"/>
      <c r="CU25" s="634"/>
      <c r="CV25" s="634"/>
      <c r="CW25" s="634"/>
      <c r="CX25" s="634"/>
      <c r="CY25" s="635"/>
      <c r="CZ25" s="624">
        <v>17.600000000000001</v>
      </c>
      <c r="DA25" s="636"/>
      <c r="DB25" s="636"/>
      <c r="DC25" s="637"/>
      <c r="DD25" s="627">
        <v>1449144</v>
      </c>
      <c r="DE25" s="634"/>
      <c r="DF25" s="634"/>
      <c r="DG25" s="634"/>
      <c r="DH25" s="634"/>
      <c r="DI25" s="634"/>
      <c r="DJ25" s="634"/>
      <c r="DK25" s="635"/>
      <c r="DL25" s="627">
        <v>1297972</v>
      </c>
      <c r="DM25" s="634"/>
      <c r="DN25" s="634"/>
      <c r="DO25" s="634"/>
      <c r="DP25" s="634"/>
      <c r="DQ25" s="634"/>
      <c r="DR25" s="634"/>
      <c r="DS25" s="634"/>
      <c r="DT25" s="634"/>
      <c r="DU25" s="634"/>
      <c r="DV25" s="635"/>
      <c r="DW25" s="624">
        <v>22.9</v>
      </c>
      <c r="DX25" s="636"/>
      <c r="DY25" s="636"/>
      <c r="DZ25" s="636"/>
      <c r="EA25" s="636"/>
      <c r="EB25" s="636"/>
      <c r="EC25" s="648"/>
    </row>
    <row r="26" spans="2:133" ht="11.25" customHeight="1" x14ac:dyDescent="0.2">
      <c r="B26" s="618" t="s">
        <v>284</v>
      </c>
      <c r="C26" s="619"/>
      <c r="D26" s="619"/>
      <c r="E26" s="619"/>
      <c r="F26" s="619"/>
      <c r="G26" s="619"/>
      <c r="H26" s="619"/>
      <c r="I26" s="619"/>
      <c r="J26" s="619"/>
      <c r="K26" s="619"/>
      <c r="L26" s="619"/>
      <c r="M26" s="619"/>
      <c r="N26" s="619"/>
      <c r="O26" s="619"/>
      <c r="P26" s="619"/>
      <c r="Q26" s="620"/>
      <c r="R26" s="621">
        <v>3868</v>
      </c>
      <c r="S26" s="622"/>
      <c r="T26" s="622"/>
      <c r="U26" s="622"/>
      <c r="V26" s="622"/>
      <c r="W26" s="622"/>
      <c r="X26" s="622"/>
      <c r="Y26" s="623"/>
      <c r="Z26" s="659">
        <v>0</v>
      </c>
      <c r="AA26" s="659"/>
      <c r="AB26" s="659"/>
      <c r="AC26" s="659"/>
      <c r="AD26" s="660">
        <v>3868</v>
      </c>
      <c r="AE26" s="660"/>
      <c r="AF26" s="660"/>
      <c r="AG26" s="660"/>
      <c r="AH26" s="660"/>
      <c r="AI26" s="660"/>
      <c r="AJ26" s="660"/>
      <c r="AK26" s="660"/>
      <c r="AL26" s="624">
        <v>0.1</v>
      </c>
      <c r="AM26" s="625"/>
      <c r="AN26" s="625"/>
      <c r="AO26" s="661"/>
      <c r="AP26" s="618" t="s">
        <v>285</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286</v>
      </c>
      <c r="CE26" s="619"/>
      <c r="CF26" s="619"/>
      <c r="CG26" s="619"/>
      <c r="CH26" s="619"/>
      <c r="CI26" s="619"/>
      <c r="CJ26" s="619"/>
      <c r="CK26" s="619"/>
      <c r="CL26" s="619"/>
      <c r="CM26" s="619"/>
      <c r="CN26" s="619"/>
      <c r="CO26" s="619"/>
      <c r="CP26" s="619"/>
      <c r="CQ26" s="620"/>
      <c r="CR26" s="621">
        <v>846272</v>
      </c>
      <c r="CS26" s="622"/>
      <c r="CT26" s="622"/>
      <c r="CU26" s="622"/>
      <c r="CV26" s="622"/>
      <c r="CW26" s="622"/>
      <c r="CX26" s="622"/>
      <c r="CY26" s="623"/>
      <c r="CZ26" s="624">
        <v>9.6</v>
      </c>
      <c r="DA26" s="636"/>
      <c r="DB26" s="636"/>
      <c r="DC26" s="637"/>
      <c r="DD26" s="627">
        <v>779020</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287</v>
      </c>
      <c r="C27" s="619"/>
      <c r="D27" s="619"/>
      <c r="E27" s="619"/>
      <c r="F27" s="619"/>
      <c r="G27" s="619"/>
      <c r="H27" s="619"/>
      <c r="I27" s="619"/>
      <c r="J27" s="619"/>
      <c r="K27" s="619"/>
      <c r="L27" s="619"/>
      <c r="M27" s="619"/>
      <c r="N27" s="619"/>
      <c r="O27" s="619"/>
      <c r="P27" s="619"/>
      <c r="Q27" s="620"/>
      <c r="R27" s="621">
        <v>3387</v>
      </c>
      <c r="S27" s="622"/>
      <c r="T27" s="622"/>
      <c r="U27" s="622"/>
      <c r="V27" s="622"/>
      <c r="W27" s="622"/>
      <c r="X27" s="622"/>
      <c r="Y27" s="623"/>
      <c r="Z27" s="659">
        <v>0</v>
      </c>
      <c r="AA27" s="659"/>
      <c r="AB27" s="659"/>
      <c r="AC27" s="659"/>
      <c r="AD27" s="660" t="s">
        <v>122</v>
      </c>
      <c r="AE27" s="660"/>
      <c r="AF27" s="660"/>
      <c r="AG27" s="660"/>
      <c r="AH27" s="660"/>
      <c r="AI27" s="660"/>
      <c r="AJ27" s="660"/>
      <c r="AK27" s="660"/>
      <c r="AL27" s="624" t="s">
        <v>122</v>
      </c>
      <c r="AM27" s="625"/>
      <c r="AN27" s="625"/>
      <c r="AO27" s="661"/>
      <c r="AP27" s="618" t="s">
        <v>288</v>
      </c>
      <c r="AQ27" s="619"/>
      <c r="AR27" s="619"/>
      <c r="AS27" s="619"/>
      <c r="AT27" s="619"/>
      <c r="AU27" s="619"/>
      <c r="AV27" s="619"/>
      <c r="AW27" s="619"/>
      <c r="AX27" s="619"/>
      <c r="AY27" s="619"/>
      <c r="AZ27" s="619"/>
      <c r="BA27" s="619"/>
      <c r="BB27" s="619"/>
      <c r="BC27" s="619"/>
      <c r="BD27" s="619"/>
      <c r="BE27" s="619"/>
      <c r="BF27" s="620"/>
      <c r="BG27" s="621">
        <v>3386345</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700"/>
      <c r="CD27" s="618" t="s">
        <v>289</v>
      </c>
      <c r="CE27" s="619"/>
      <c r="CF27" s="619"/>
      <c r="CG27" s="619"/>
      <c r="CH27" s="619"/>
      <c r="CI27" s="619"/>
      <c r="CJ27" s="619"/>
      <c r="CK27" s="619"/>
      <c r="CL27" s="619"/>
      <c r="CM27" s="619"/>
      <c r="CN27" s="619"/>
      <c r="CO27" s="619"/>
      <c r="CP27" s="619"/>
      <c r="CQ27" s="620"/>
      <c r="CR27" s="621">
        <v>1457917</v>
      </c>
      <c r="CS27" s="634"/>
      <c r="CT27" s="634"/>
      <c r="CU27" s="634"/>
      <c r="CV27" s="634"/>
      <c r="CW27" s="634"/>
      <c r="CX27" s="634"/>
      <c r="CY27" s="635"/>
      <c r="CZ27" s="624">
        <v>16.5</v>
      </c>
      <c r="DA27" s="636"/>
      <c r="DB27" s="636"/>
      <c r="DC27" s="637"/>
      <c r="DD27" s="627">
        <v>619995</v>
      </c>
      <c r="DE27" s="634"/>
      <c r="DF27" s="634"/>
      <c r="DG27" s="634"/>
      <c r="DH27" s="634"/>
      <c r="DI27" s="634"/>
      <c r="DJ27" s="634"/>
      <c r="DK27" s="635"/>
      <c r="DL27" s="627">
        <v>401252</v>
      </c>
      <c r="DM27" s="634"/>
      <c r="DN27" s="634"/>
      <c r="DO27" s="634"/>
      <c r="DP27" s="634"/>
      <c r="DQ27" s="634"/>
      <c r="DR27" s="634"/>
      <c r="DS27" s="634"/>
      <c r="DT27" s="634"/>
      <c r="DU27" s="634"/>
      <c r="DV27" s="635"/>
      <c r="DW27" s="624">
        <v>7.1</v>
      </c>
      <c r="DX27" s="636"/>
      <c r="DY27" s="636"/>
      <c r="DZ27" s="636"/>
      <c r="EA27" s="636"/>
      <c r="EB27" s="636"/>
      <c r="EC27" s="648"/>
    </row>
    <row r="28" spans="2:133" ht="11.25" customHeight="1" x14ac:dyDescent="0.2">
      <c r="B28" s="618" t="s">
        <v>290</v>
      </c>
      <c r="C28" s="619"/>
      <c r="D28" s="619"/>
      <c r="E28" s="619"/>
      <c r="F28" s="619"/>
      <c r="G28" s="619"/>
      <c r="H28" s="619"/>
      <c r="I28" s="619"/>
      <c r="J28" s="619"/>
      <c r="K28" s="619"/>
      <c r="L28" s="619"/>
      <c r="M28" s="619"/>
      <c r="N28" s="619"/>
      <c r="O28" s="619"/>
      <c r="P28" s="619"/>
      <c r="Q28" s="620"/>
      <c r="R28" s="621">
        <v>34899</v>
      </c>
      <c r="S28" s="622"/>
      <c r="T28" s="622"/>
      <c r="U28" s="622"/>
      <c r="V28" s="622"/>
      <c r="W28" s="622"/>
      <c r="X28" s="622"/>
      <c r="Y28" s="623"/>
      <c r="Z28" s="659">
        <v>0.4</v>
      </c>
      <c r="AA28" s="659"/>
      <c r="AB28" s="659"/>
      <c r="AC28" s="659"/>
      <c r="AD28" s="660">
        <v>9839</v>
      </c>
      <c r="AE28" s="660"/>
      <c r="AF28" s="660"/>
      <c r="AG28" s="660"/>
      <c r="AH28" s="660"/>
      <c r="AI28" s="660"/>
      <c r="AJ28" s="660"/>
      <c r="AK28" s="660"/>
      <c r="AL28" s="624">
        <v>0.2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291</v>
      </c>
      <c r="CE28" s="619"/>
      <c r="CF28" s="619"/>
      <c r="CG28" s="619"/>
      <c r="CH28" s="619"/>
      <c r="CI28" s="619"/>
      <c r="CJ28" s="619"/>
      <c r="CK28" s="619"/>
      <c r="CL28" s="619"/>
      <c r="CM28" s="619"/>
      <c r="CN28" s="619"/>
      <c r="CO28" s="619"/>
      <c r="CP28" s="619"/>
      <c r="CQ28" s="620"/>
      <c r="CR28" s="621">
        <v>616887</v>
      </c>
      <c r="CS28" s="622"/>
      <c r="CT28" s="622"/>
      <c r="CU28" s="622"/>
      <c r="CV28" s="622"/>
      <c r="CW28" s="622"/>
      <c r="CX28" s="622"/>
      <c r="CY28" s="623"/>
      <c r="CZ28" s="624">
        <v>7</v>
      </c>
      <c r="DA28" s="636"/>
      <c r="DB28" s="636"/>
      <c r="DC28" s="637"/>
      <c r="DD28" s="627">
        <v>616887</v>
      </c>
      <c r="DE28" s="622"/>
      <c r="DF28" s="622"/>
      <c r="DG28" s="622"/>
      <c r="DH28" s="622"/>
      <c r="DI28" s="622"/>
      <c r="DJ28" s="622"/>
      <c r="DK28" s="623"/>
      <c r="DL28" s="627">
        <v>616887</v>
      </c>
      <c r="DM28" s="622"/>
      <c r="DN28" s="622"/>
      <c r="DO28" s="622"/>
      <c r="DP28" s="622"/>
      <c r="DQ28" s="622"/>
      <c r="DR28" s="622"/>
      <c r="DS28" s="622"/>
      <c r="DT28" s="622"/>
      <c r="DU28" s="622"/>
      <c r="DV28" s="623"/>
      <c r="DW28" s="624">
        <v>10.9</v>
      </c>
      <c r="DX28" s="636"/>
      <c r="DY28" s="636"/>
      <c r="DZ28" s="636"/>
      <c r="EA28" s="636"/>
      <c r="EB28" s="636"/>
      <c r="EC28" s="648"/>
    </row>
    <row r="29" spans="2:133" ht="11.25" customHeight="1" x14ac:dyDescent="0.2">
      <c r="B29" s="618" t="s">
        <v>292</v>
      </c>
      <c r="C29" s="619"/>
      <c r="D29" s="619"/>
      <c r="E29" s="619"/>
      <c r="F29" s="619"/>
      <c r="G29" s="619"/>
      <c r="H29" s="619"/>
      <c r="I29" s="619"/>
      <c r="J29" s="619"/>
      <c r="K29" s="619"/>
      <c r="L29" s="619"/>
      <c r="M29" s="619"/>
      <c r="N29" s="619"/>
      <c r="O29" s="619"/>
      <c r="P29" s="619"/>
      <c r="Q29" s="620"/>
      <c r="R29" s="621">
        <v>41794</v>
      </c>
      <c r="S29" s="622"/>
      <c r="T29" s="622"/>
      <c r="U29" s="622"/>
      <c r="V29" s="622"/>
      <c r="W29" s="622"/>
      <c r="X29" s="622"/>
      <c r="Y29" s="623"/>
      <c r="Z29" s="659">
        <v>0.4</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293</v>
      </c>
      <c r="CE29" s="641"/>
      <c r="CF29" s="618" t="s">
        <v>66</v>
      </c>
      <c r="CG29" s="619"/>
      <c r="CH29" s="619"/>
      <c r="CI29" s="619"/>
      <c r="CJ29" s="619"/>
      <c r="CK29" s="619"/>
      <c r="CL29" s="619"/>
      <c r="CM29" s="619"/>
      <c r="CN29" s="619"/>
      <c r="CO29" s="619"/>
      <c r="CP29" s="619"/>
      <c r="CQ29" s="620"/>
      <c r="CR29" s="621">
        <v>616743</v>
      </c>
      <c r="CS29" s="634"/>
      <c r="CT29" s="634"/>
      <c r="CU29" s="634"/>
      <c r="CV29" s="634"/>
      <c r="CW29" s="634"/>
      <c r="CX29" s="634"/>
      <c r="CY29" s="635"/>
      <c r="CZ29" s="624">
        <v>7</v>
      </c>
      <c r="DA29" s="636"/>
      <c r="DB29" s="636"/>
      <c r="DC29" s="637"/>
      <c r="DD29" s="627">
        <v>616743</v>
      </c>
      <c r="DE29" s="634"/>
      <c r="DF29" s="634"/>
      <c r="DG29" s="634"/>
      <c r="DH29" s="634"/>
      <c r="DI29" s="634"/>
      <c r="DJ29" s="634"/>
      <c r="DK29" s="635"/>
      <c r="DL29" s="627">
        <v>616743</v>
      </c>
      <c r="DM29" s="634"/>
      <c r="DN29" s="634"/>
      <c r="DO29" s="634"/>
      <c r="DP29" s="634"/>
      <c r="DQ29" s="634"/>
      <c r="DR29" s="634"/>
      <c r="DS29" s="634"/>
      <c r="DT29" s="634"/>
      <c r="DU29" s="634"/>
      <c r="DV29" s="635"/>
      <c r="DW29" s="624">
        <v>10.9</v>
      </c>
      <c r="DX29" s="636"/>
      <c r="DY29" s="636"/>
      <c r="DZ29" s="636"/>
      <c r="EA29" s="636"/>
      <c r="EB29" s="636"/>
      <c r="EC29" s="648"/>
    </row>
    <row r="30" spans="2:133" ht="11.25" customHeight="1" x14ac:dyDescent="0.2">
      <c r="B30" s="618" t="s">
        <v>294</v>
      </c>
      <c r="C30" s="619"/>
      <c r="D30" s="619"/>
      <c r="E30" s="619"/>
      <c r="F30" s="619"/>
      <c r="G30" s="619"/>
      <c r="H30" s="619"/>
      <c r="I30" s="619"/>
      <c r="J30" s="619"/>
      <c r="K30" s="619"/>
      <c r="L30" s="619"/>
      <c r="M30" s="619"/>
      <c r="N30" s="619"/>
      <c r="O30" s="619"/>
      <c r="P30" s="619"/>
      <c r="Q30" s="620"/>
      <c r="R30" s="621">
        <v>1266783</v>
      </c>
      <c r="S30" s="622"/>
      <c r="T30" s="622"/>
      <c r="U30" s="622"/>
      <c r="V30" s="622"/>
      <c r="W30" s="622"/>
      <c r="X30" s="622"/>
      <c r="Y30" s="623"/>
      <c r="Z30" s="659">
        <v>13.4</v>
      </c>
      <c r="AA30" s="659"/>
      <c r="AB30" s="659"/>
      <c r="AC30" s="659"/>
      <c r="AD30" s="660" t="s">
        <v>122</v>
      </c>
      <c r="AE30" s="660"/>
      <c r="AF30" s="660"/>
      <c r="AG30" s="660"/>
      <c r="AH30" s="660"/>
      <c r="AI30" s="660"/>
      <c r="AJ30" s="660"/>
      <c r="AK30" s="660"/>
      <c r="AL30" s="624" t="s">
        <v>122</v>
      </c>
      <c r="AM30" s="625"/>
      <c r="AN30" s="625"/>
      <c r="AO30" s="661"/>
      <c r="AP30" s="673" t="s">
        <v>212</v>
      </c>
      <c r="AQ30" s="674"/>
      <c r="AR30" s="674"/>
      <c r="AS30" s="674"/>
      <c r="AT30" s="674"/>
      <c r="AU30" s="674"/>
      <c r="AV30" s="674"/>
      <c r="AW30" s="674"/>
      <c r="AX30" s="674"/>
      <c r="AY30" s="674"/>
      <c r="AZ30" s="674"/>
      <c r="BA30" s="674"/>
      <c r="BB30" s="674"/>
      <c r="BC30" s="674"/>
      <c r="BD30" s="674"/>
      <c r="BE30" s="674"/>
      <c r="BF30" s="675"/>
      <c r="BG30" s="673" t="s">
        <v>295</v>
      </c>
      <c r="BH30" s="696"/>
      <c r="BI30" s="696"/>
      <c r="BJ30" s="696"/>
      <c r="BK30" s="696"/>
      <c r="BL30" s="696"/>
      <c r="BM30" s="696"/>
      <c r="BN30" s="696"/>
      <c r="BO30" s="696"/>
      <c r="BP30" s="696"/>
      <c r="BQ30" s="697"/>
      <c r="BR30" s="673" t="s">
        <v>296</v>
      </c>
      <c r="BS30" s="696"/>
      <c r="BT30" s="696"/>
      <c r="BU30" s="696"/>
      <c r="BV30" s="696"/>
      <c r="BW30" s="696"/>
      <c r="BX30" s="696"/>
      <c r="BY30" s="696"/>
      <c r="BZ30" s="696"/>
      <c r="CA30" s="696"/>
      <c r="CB30" s="697"/>
      <c r="CD30" s="642"/>
      <c r="CE30" s="643"/>
      <c r="CF30" s="618" t="s">
        <v>297</v>
      </c>
      <c r="CG30" s="619"/>
      <c r="CH30" s="619"/>
      <c r="CI30" s="619"/>
      <c r="CJ30" s="619"/>
      <c r="CK30" s="619"/>
      <c r="CL30" s="619"/>
      <c r="CM30" s="619"/>
      <c r="CN30" s="619"/>
      <c r="CO30" s="619"/>
      <c r="CP30" s="619"/>
      <c r="CQ30" s="620"/>
      <c r="CR30" s="621">
        <v>601129</v>
      </c>
      <c r="CS30" s="622"/>
      <c r="CT30" s="622"/>
      <c r="CU30" s="622"/>
      <c r="CV30" s="622"/>
      <c r="CW30" s="622"/>
      <c r="CX30" s="622"/>
      <c r="CY30" s="623"/>
      <c r="CZ30" s="624">
        <v>6.8</v>
      </c>
      <c r="DA30" s="636"/>
      <c r="DB30" s="636"/>
      <c r="DC30" s="637"/>
      <c r="DD30" s="627">
        <v>601129</v>
      </c>
      <c r="DE30" s="622"/>
      <c r="DF30" s="622"/>
      <c r="DG30" s="622"/>
      <c r="DH30" s="622"/>
      <c r="DI30" s="622"/>
      <c r="DJ30" s="622"/>
      <c r="DK30" s="623"/>
      <c r="DL30" s="627">
        <v>601129</v>
      </c>
      <c r="DM30" s="622"/>
      <c r="DN30" s="622"/>
      <c r="DO30" s="622"/>
      <c r="DP30" s="622"/>
      <c r="DQ30" s="622"/>
      <c r="DR30" s="622"/>
      <c r="DS30" s="622"/>
      <c r="DT30" s="622"/>
      <c r="DU30" s="622"/>
      <c r="DV30" s="623"/>
      <c r="DW30" s="624">
        <v>10.6</v>
      </c>
      <c r="DX30" s="636"/>
      <c r="DY30" s="636"/>
      <c r="DZ30" s="636"/>
      <c r="EA30" s="636"/>
      <c r="EB30" s="636"/>
      <c r="EC30" s="648"/>
    </row>
    <row r="31" spans="2:133" ht="11.25" customHeight="1" x14ac:dyDescent="0.2">
      <c r="B31" s="688" t="s">
        <v>298</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1" t="s">
        <v>299</v>
      </c>
      <c r="AQ31" s="692"/>
      <c r="AR31" s="692"/>
      <c r="AS31" s="692"/>
      <c r="AT31" s="693" t="s">
        <v>300</v>
      </c>
      <c r="AU31" s="206"/>
      <c r="AV31" s="206"/>
      <c r="AW31" s="206"/>
      <c r="AX31" s="679" t="s">
        <v>178</v>
      </c>
      <c r="AY31" s="680"/>
      <c r="AZ31" s="680"/>
      <c r="BA31" s="680"/>
      <c r="BB31" s="680"/>
      <c r="BC31" s="680"/>
      <c r="BD31" s="680"/>
      <c r="BE31" s="680"/>
      <c r="BF31" s="681"/>
      <c r="BG31" s="683">
        <v>99.7</v>
      </c>
      <c r="BH31" s="684"/>
      <c r="BI31" s="684"/>
      <c r="BJ31" s="684"/>
      <c r="BK31" s="684"/>
      <c r="BL31" s="684"/>
      <c r="BM31" s="685">
        <v>99.1</v>
      </c>
      <c r="BN31" s="684"/>
      <c r="BO31" s="684"/>
      <c r="BP31" s="684"/>
      <c r="BQ31" s="686"/>
      <c r="BR31" s="683">
        <v>99.7</v>
      </c>
      <c r="BS31" s="684"/>
      <c r="BT31" s="684"/>
      <c r="BU31" s="684"/>
      <c r="BV31" s="684"/>
      <c r="BW31" s="684"/>
      <c r="BX31" s="685">
        <v>99.2</v>
      </c>
      <c r="BY31" s="684"/>
      <c r="BZ31" s="684"/>
      <c r="CA31" s="684"/>
      <c r="CB31" s="686"/>
      <c r="CD31" s="642"/>
      <c r="CE31" s="643"/>
      <c r="CF31" s="618" t="s">
        <v>301</v>
      </c>
      <c r="CG31" s="619"/>
      <c r="CH31" s="619"/>
      <c r="CI31" s="619"/>
      <c r="CJ31" s="619"/>
      <c r="CK31" s="619"/>
      <c r="CL31" s="619"/>
      <c r="CM31" s="619"/>
      <c r="CN31" s="619"/>
      <c r="CO31" s="619"/>
      <c r="CP31" s="619"/>
      <c r="CQ31" s="620"/>
      <c r="CR31" s="621">
        <v>15614</v>
      </c>
      <c r="CS31" s="634"/>
      <c r="CT31" s="634"/>
      <c r="CU31" s="634"/>
      <c r="CV31" s="634"/>
      <c r="CW31" s="634"/>
      <c r="CX31" s="634"/>
      <c r="CY31" s="635"/>
      <c r="CZ31" s="624">
        <v>0.2</v>
      </c>
      <c r="DA31" s="636"/>
      <c r="DB31" s="636"/>
      <c r="DC31" s="637"/>
      <c r="DD31" s="627">
        <v>15614</v>
      </c>
      <c r="DE31" s="634"/>
      <c r="DF31" s="634"/>
      <c r="DG31" s="634"/>
      <c r="DH31" s="634"/>
      <c r="DI31" s="634"/>
      <c r="DJ31" s="634"/>
      <c r="DK31" s="635"/>
      <c r="DL31" s="627">
        <v>15614</v>
      </c>
      <c r="DM31" s="634"/>
      <c r="DN31" s="634"/>
      <c r="DO31" s="634"/>
      <c r="DP31" s="634"/>
      <c r="DQ31" s="634"/>
      <c r="DR31" s="634"/>
      <c r="DS31" s="634"/>
      <c r="DT31" s="634"/>
      <c r="DU31" s="634"/>
      <c r="DV31" s="635"/>
      <c r="DW31" s="624">
        <v>0.3</v>
      </c>
      <c r="DX31" s="636"/>
      <c r="DY31" s="636"/>
      <c r="DZ31" s="636"/>
      <c r="EA31" s="636"/>
      <c r="EB31" s="636"/>
      <c r="EC31" s="648"/>
    </row>
    <row r="32" spans="2:133" ht="11.25" customHeight="1" x14ac:dyDescent="0.2">
      <c r="B32" s="618" t="s">
        <v>302</v>
      </c>
      <c r="C32" s="619"/>
      <c r="D32" s="619"/>
      <c r="E32" s="619"/>
      <c r="F32" s="619"/>
      <c r="G32" s="619"/>
      <c r="H32" s="619"/>
      <c r="I32" s="619"/>
      <c r="J32" s="619"/>
      <c r="K32" s="619"/>
      <c r="L32" s="619"/>
      <c r="M32" s="619"/>
      <c r="N32" s="619"/>
      <c r="O32" s="619"/>
      <c r="P32" s="619"/>
      <c r="Q32" s="620"/>
      <c r="R32" s="621">
        <v>514308</v>
      </c>
      <c r="S32" s="622"/>
      <c r="T32" s="622"/>
      <c r="U32" s="622"/>
      <c r="V32" s="622"/>
      <c r="W32" s="622"/>
      <c r="X32" s="622"/>
      <c r="Y32" s="623"/>
      <c r="Z32" s="659">
        <v>5.4</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4"/>
      <c r="AU32" s="202" t="s">
        <v>303</v>
      </c>
      <c r="AX32" s="618" t="s">
        <v>304</v>
      </c>
      <c r="AY32" s="619"/>
      <c r="AZ32" s="619"/>
      <c r="BA32" s="619"/>
      <c r="BB32" s="619"/>
      <c r="BC32" s="619"/>
      <c r="BD32" s="619"/>
      <c r="BE32" s="619"/>
      <c r="BF32" s="620"/>
      <c r="BG32" s="687">
        <v>99.6</v>
      </c>
      <c r="BH32" s="634"/>
      <c r="BI32" s="634"/>
      <c r="BJ32" s="634"/>
      <c r="BK32" s="634"/>
      <c r="BL32" s="634"/>
      <c r="BM32" s="625">
        <v>99.1</v>
      </c>
      <c r="BN32" s="634"/>
      <c r="BO32" s="634"/>
      <c r="BP32" s="634"/>
      <c r="BQ32" s="657"/>
      <c r="BR32" s="687">
        <v>99.6</v>
      </c>
      <c r="BS32" s="634"/>
      <c r="BT32" s="634"/>
      <c r="BU32" s="634"/>
      <c r="BV32" s="634"/>
      <c r="BW32" s="634"/>
      <c r="BX32" s="625">
        <v>99.2</v>
      </c>
      <c r="BY32" s="634"/>
      <c r="BZ32" s="634"/>
      <c r="CA32" s="634"/>
      <c r="CB32" s="657"/>
      <c r="CD32" s="644"/>
      <c r="CE32" s="645"/>
      <c r="CF32" s="618" t="s">
        <v>305</v>
      </c>
      <c r="CG32" s="619"/>
      <c r="CH32" s="619"/>
      <c r="CI32" s="619"/>
      <c r="CJ32" s="619"/>
      <c r="CK32" s="619"/>
      <c r="CL32" s="619"/>
      <c r="CM32" s="619"/>
      <c r="CN32" s="619"/>
      <c r="CO32" s="619"/>
      <c r="CP32" s="619"/>
      <c r="CQ32" s="620"/>
      <c r="CR32" s="621">
        <v>144</v>
      </c>
      <c r="CS32" s="622"/>
      <c r="CT32" s="622"/>
      <c r="CU32" s="622"/>
      <c r="CV32" s="622"/>
      <c r="CW32" s="622"/>
      <c r="CX32" s="622"/>
      <c r="CY32" s="623"/>
      <c r="CZ32" s="624">
        <v>0</v>
      </c>
      <c r="DA32" s="636"/>
      <c r="DB32" s="636"/>
      <c r="DC32" s="637"/>
      <c r="DD32" s="627">
        <v>144</v>
      </c>
      <c r="DE32" s="622"/>
      <c r="DF32" s="622"/>
      <c r="DG32" s="622"/>
      <c r="DH32" s="622"/>
      <c r="DI32" s="622"/>
      <c r="DJ32" s="622"/>
      <c r="DK32" s="623"/>
      <c r="DL32" s="627">
        <v>144</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2">
      <c r="B33" s="618" t="s">
        <v>306</v>
      </c>
      <c r="C33" s="619"/>
      <c r="D33" s="619"/>
      <c r="E33" s="619"/>
      <c r="F33" s="619"/>
      <c r="G33" s="619"/>
      <c r="H33" s="619"/>
      <c r="I33" s="619"/>
      <c r="J33" s="619"/>
      <c r="K33" s="619"/>
      <c r="L33" s="619"/>
      <c r="M33" s="619"/>
      <c r="N33" s="619"/>
      <c r="O33" s="619"/>
      <c r="P33" s="619"/>
      <c r="Q33" s="620"/>
      <c r="R33" s="621">
        <v>27838</v>
      </c>
      <c r="S33" s="622"/>
      <c r="T33" s="622"/>
      <c r="U33" s="622"/>
      <c r="V33" s="622"/>
      <c r="W33" s="622"/>
      <c r="X33" s="622"/>
      <c r="Y33" s="623"/>
      <c r="Z33" s="659">
        <v>0.3</v>
      </c>
      <c r="AA33" s="659"/>
      <c r="AB33" s="659"/>
      <c r="AC33" s="659"/>
      <c r="AD33" s="660">
        <v>18225</v>
      </c>
      <c r="AE33" s="660"/>
      <c r="AF33" s="660"/>
      <c r="AG33" s="660"/>
      <c r="AH33" s="660"/>
      <c r="AI33" s="660"/>
      <c r="AJ33" s="660"/>
      <c r="AK33" s="660"/>
      <c r="AL33" s="624">
        <v>0.3</v>
      </c>
      <c r="AM33" s="625"/>
      <c r="AN33" s="625"/>
      <c r="AO33" s="661"/>
      <c r="AP33" s="664"/>
      <c r="AQ33" s="665"/>
      <c r="AR33" s="665"/>
      <c r="AS33" s="665"/>
      <c r="AT33" s="695"/>
      <c r="AU33" s="207"/>
      <c r="AV33" s="207"/>
      <c r="AW33" s="207"/>
      <c r="AX33" s="602" t="s">
        <v>307</v>
      </c>
      <c r="AY33" s="603"/>
      <c r="AZ33" s="603"/>
      <c r="BA33" s="603"/>
      <c r="BB33" s="603"/>
      <c r="BC33" s="603"/>
      <c r="BD33" s="603"/>
      <c r="BE33" s="603"/>
      <c r="BF33" s="604"/>
      <c r="BG33" s="682">
        <v>99.7</v>
      </c>
      <c r="BH33" s="606"/>
      <c r="BI33" s="606"/>
      <c r="BJ33" s="606"/>
      <c r="BK33" s="606"/>
      <c r="BL33" s="606"/>
      <c r="BM33" s="652">
        <v>99</v>
      </c>
      <c r="BN33" s="606"/>
      <c r="BO33" s="606"/>
      <c r="BP33" s="606"/>
      <c r="BQ33" s="669"/>
      <c r="BR33" s="682">
        <v>99.7</v>
      </c>
      <c r="BS33" s="606"/>
      <c r="BT33" s="606"/>
      <c r="BU33" s="606"/>
      <c r="BV33" s="606"/>
      <c r="BW33" s="606"/>
      <c r="BX33" s="652">
        <v>99.1</v>
      </c>
      <c r="BY33" s="606"/>
      <c r="BZ33" s="606"/>
      <c r="CA33" s="606"/>
      <c r="CB33" s="669"/>
      <c r="CD33" s="618" t="s">
        <v>308</v>
      </c>
      <c r="CE33" s="619"/>
      <c r="CF33" s="619"/>
      <c r="CG33" s="619"/>
      <c r="CH33" s="619"/>
      <c r="CI33" s="619"/>
      <c r="CJ33" s="619"/>
      <c r="CK33" s="619"/>
      <c r="CL33" s="619"/>
      <c r="CM33" s="619"/>
      <c r="CN33" s="619"/>
      <c r="CO33" s="619"/>
      <c r="CP33" s="619"/>
      <c r="CQ33" s="620"/>
      <c r="CR33" s="621">
        <v>3778985</v>
      </c>
      <c r="CS33" s="634"/>
      <c r="CT33" s="634"/>
      <c r="CU33" s="634"/>
      <c r="CV33" s="634"/>
      <c r="CW33" s="634"/>
      <c r="CX33" s="634"/>
      <c r="CY33" s="635"/>
      <c r="CZ33" s="624">
        <v>42.7</v>
      </c>
      <c r="DA33" s="636"/>
      <c r="DB33" s="636"/>
      <c r="DC33" s="637"/>
      <c r="DD33" s="627">
        <v>3252053</v>
      </c>
      <c r="DE33" s="634"/>
      <c r="DF33" s="634"/>
      <c r="DG33" s="634"/>
      <c r="DH33" s="634"/>
      <c r="DI33" s="634"/>
      <c r="DJ33" s="634"/>
      <c r="DK33" s="635"/>
      <c r="DL33" s="627">
        <v>2980516</v>
      </c>
      <c r="DM33" s="634"/>
      <c r="DN33" s="634"/>
      <c r="DO33" s="634"/>
      <c r="DP33" s="634"/>
      <c r="DQ33" s="634"/>
      <c r="DR33" s="634"/>
      <c r="DS33" s="634"/>
      <c r="DT33" s="634"/>
      <c r="DU33" s="634"/>
      <c r="DV33" s="635"/>
      <c r="DW33" s="624">
        <v>52.6</v>
      </c>
      <c r="DX33" s="636"/>
      <c r="DY33" s="636"/>
      <c r="DZ33" s="636"/>
      <c r="EA33" s="636"/>
      <c r="EB33" s="636"/>
      <c r="EC33" s="648"/>
    </row>
    <row r="34" spans="2:133" ht="11.25" customHeight="1" x14ac:dyDescent="0.2">
      <c r="B34" s="618" t="s">
        <v>309</v>
      </c>
      <c r="C34" s="619"/>
      <c r="D34" s="619"/>
      <c r="E34" s="619"/>
      <c r="F34" s="619"/>
      <c r="G34" s="619"/>
      <c r="H34" s="619"/>
      <c r="I34" s="619"/>
      <c r="J34" s="619"/>
      <c r="K34" s="619"/>
      <c r="L34" s="619"/>
      <c r="M34" s="619"/>
      <c r="N34" s="619"/>
      <c r="O34" s="619"/>
      <c r="P34" s="619"/>
      <c r="Q34" s="620"/>
      <c r="R34" s="621">
        <v>72623</v>
      </c>
      <c r="S34" s="622"/>
      <c r="T34" s="622"/>
      <c r="U34" s="622"/>
      <c r="V34" s="622"/>
      <c r="W34" s="622"/>
      <c r="X34" s="622"/>
      <c r="Y34" s="623"/>
      <c r="Z34" s="659">
        <v>0.8</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310</v>
      </c>
      <c r="CE34" s="619"/>
      <c r="CF34" s="619"/>
      <c r="CG34" s="619"/>
      <c r="CH34" s="619"/>
      <c r="CI34" s="619"/>
      <c r="CJ34" s="619"/>
      <c r="CK34" s="619"/>
      <c r="CL34" s="619"/>
      <c r="CM34" s="619"/>
      <c r="CN34" s="619"/>
      <c r="CO34" s="619"/>
      <c r="CP34" s="619"/>
      <c r="CQ34" s="620"/>
      <c r="CR34" s="621">
        <v>1524627</v>
      </c>
      <c r="CS34" s="622"/>
      <c r="CT34" s="622"/>
      <c r="CU34" s="622"/>
      <c r="CV34" s="622"/>
      <c r="CW34" s="622"/>
      <c r="CX34" s="622"/>
      <c r="CY34" s="623"/>
      <c r="CZ34" s="624">
        <v>17.2</v>
      </c>
      <c r="DA34" s="636"/>
      <c r="DB34" s="636"/>
      <c r="DC34" s="637"/>
      <c r="DD34" s="627">
        <v>1306407</v>
      </c>
      <c r="DE34" s="622"/>
      <c r="DF34" s="622"/>
      <c r="DG34" s="622"/>
      <c r="DH34" s="622"/>
      <c r="DI34" s="622"/>
      <c r="DJ34" s="622"/>
      <c r="DK34" s="623"/>
      <c r="DL34" s="627">
        <v>1249760</v>
      </c>
      <c r="DM34" s="622"/>
      <c r="DN34" s="622"/>
      <c r="DO34" s="622"/>
      <c r="DP34" s="622"/>
      <c r="DQ34" s="622"/>
      <c r="DR34" s="622"/>
      <c r="DS34" s="622"/>
      <c r="DT34" s="622"/>
      <c r="DU34" s="622"/>
      <c r="DV34" s="623"/>
      <c r="DW34" s="624">
        <v>22</v>
      </c>
      <c r="DX34" s="636"/>
      <c r="DY34" s="636"/>
      <c r="DZ34" s="636"/>
      <c r="EA34" s="636"/>
      <c r="EB34" s="636"/>
      <c r="EC34" s="648"/>
    </row>
    <row r="35" spans="2:133" ht="11.25" customHeight="1" x14ac:dyDescent="0.2">
      <c r="B35" s="618" t="s">
        <v>311</v>
      </c>
      <c r="C35" s="619"/>
      <c r="D35" s="619"/>
      <c r="E35" s="619"/>
      <c r="F35" s="619"/>
      <c r="G35" s="619"/>
      <c r="H35" s="619"/>
      <c r="I35" s="619"/>
      <c r="J35" s="619"/>
      <c r="K35" s="619"/>
      <c r="L35" s="619"/>
      <c r="M35" s="619"/>
      <c r="N35" s="619"/>
      <c r="O35" s="619"/>
      <c r="P35" s="619"/>
      <c r="Q35" s="620"/>
      <c r="R35" s="621">
        <v>580906</v>
      </c>
      <c r="S35" s="622"/>
      <c r="T35" s="622"/>
      <c r="U35" s="622"/>
      <c r="V35" s="622"/>
      <c r="W35" s="622"/>
      <c r="X35" s="622"/>
      <c r="Y35" s="623"/>
      <c r="Z35" s="659">
        <v>6.1</v>
      </c>
      <c r="AA35" s="659"/>
      <c r="AB35" s="659"/>
      <c r="AC35" s="659"/>
      <c r="AD35" s="660" t="s">
        <v>122</v>
      </c>
      <c r="AE35" s="660"/>
      <c r="AF35" s="660"/>
      <c r="AG35" s="660"/>
      <c r="AH35" s="660"/>
      <c r="AI35" s="660"/>
      <c r="AJ35" s="660"/>
      <c r="AK35" s="660"/>
      <c r="AL35" s="624" t="s">
        <v>122</v>
      </c>
      <c r="AM35" s="625"/>
      <c r="AN35" s="625"/>
      <c r="AO35" s="661"/>
      <c r="AP35" s="210"/>
      <c r="AQ35" s="673" t="s">
        <v>312</v>
      </c>
      <c r="AR35" s="674"/>
      <c r="AS35" s="674"/>
      <c r="AT35" s="674"/>
      <c r="AU35" s="674"/>
      <c r="AV35" s="674"/>
      <c r="AW35" s="674"/>
      <c r="AX35" s="674"/>
      <c r="AY35" s="674"/>
      <c r="AZ35" s="674"/>
      <c r="BA35" s="674"/>
      <c r="BB35" s="674"/>
      <c r="BC35" s="674"/>
      <c r="BD35" s="674"/>
      <c r="BE35" s="674"/>
      <c r="BF35" s="675"/>
      <c r="BG35" s="673" t="s">
        <v>313</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314</v>
      </c>
      <c r="CE35" s="619"/>
      <c r="CF35" s="619"/>
      <c r="CG35" s="619"/>
      <c r="CH35" s="619"/>
      <c r="CI35" s="619"/>
      <c r="CJ35" s="619"/>
      <c r="CK35" s="619"/>
      <c r="CL35" s="619"/>
      <c r="CM35" s="619"/>
      <c r="CN35" s="619"/>
      <c r="CO35" s="619"/>
      <c r="CP35" s="619"/>
      <c r="CQ35" s="620"/>
      <c r="CR35" s="621">
        <v>154393</v>
      </c>
      <c r="CS35" s="634"/>
      <c r="CT35" s="634"/>
      <c r="CU35" s="634"/>
      <c r="CV35" s="634"/>
      <c r="CW35" s="634"/>
      <c r="CX35" s="634"/>
      <c r="CY35" s="635"/>
      <c r="CZ35" s="624">
        <v>1.7</v>
      </c>
      <c r="DA35" s="636"/>
      <c r="DB35" s="636"/>
      <c r="DC35" s="637"/>
      <c r="DD35" s="627">
        <v>154257</v>
      </c>
      <c r="DE35" s="634"/>
      <c r="DF35" s="634"/>
      <c r="DG35" s="634"/>
      <c r="DH35" s="634"/>
      <c r="DI35" s="634"/>
      <c r="DJ35" s="634"/>
      <c r="DK35" s="635"/>
      <c r="DL35" s="627">
        <v>154101</v>
      </c>
      <c r="DM35" s="634"/>
      <c r="DN35" s="634"/>
      <c r="DO35" s="634"/>
      <c r="DP35" s="634"/>
      <c r="DQ35" s="634"/>
      <c r="DR35" s="634"/>
      <c r="DS35" s="634"/>
      <c r="DT35" s="634"/>
      <c r="DU35" s="634"/>
      <c r="DV35" s="635"/>
      <c r="DW35" s="624">
        <v>2.7</v>
      </c>
      <c r="DX35" s="636"/>
      <c r="DY35" s="636"/>
      <c r="DZ35" s="636"/>
      <c r="EA35" s="636"/>
      <c r="EB35" s="636"/>
      <c r="EC35" s="648"/>
    </row>
    <row r="36" spans="2:133" ht="11.25" customHeight="1" x14ac:dyDescent="0.2">
      <c r="B36" s="618" t="s">
        <v>315</v>
      </c>
      <c r="C36" s="619"/>
      <c r="D36" s="619"/>
      <c r="E36" s="619"/>
      <c r="F36" s="619"/>
      <c r="G36" s="619"/>
      <c r="H36" s="619"/>
      <c r="I36" s="619"/>
      <c r="J36" s="619"/>
      <c r="K36" s="619"/>
      <c r="L36" s="619"/>
      <c r="M36" s="619"/>
      <c r="N36" s="619"/>
      <c r="O36" s="619"/>
      <c r="P36" s="619"/>
      <c r="Q36" s="620"/>
      <c r="R36" s="621">
        <v>530525</v>
      </c>
      <c r="S36" s="622"/>
      <c r="T36" s="622"/>
      <c r="U36" s="622"/>
      <c r="V36" s="622"/>
      <c r="W36" s="622"/>
      <c r="X36" s="622"/>
      <c r="Y36" s="623"/>
      <c r="Z36" s="659">
        <v>5.6</v>
      </c>
      <c r="AA36" s="659"/>
      <c r="AB36" s="659"/>
      <c r="AC36" s="659"/>
      <c r="AD36" s="660" t="s">
        <v>122</v>
      </c>
      <c r="AE36" s="660"/>
      <c r="AF36" s="660"/>
      <c r="AG36" s="660"/>
      <c r="AH36" s="660"/>
      <c r="AI36" s="660"/>
      <c r="AJ36" s="660"/>
      <c r="AK36" s="660"/>
      <c r="AL36" s="624" t="s">
        <v>122</v>
      </c>
      <c r="AM36" s="625"/>
      <c r="AN36" s="625"/>
      <c r="AO36" s="661"/>
      <c r="AP36" s="210"/>
      <c r="AQ36" s="670" t="s">
        <v>316</v>
      </c>
      <c r="AR36" s="671"/>
      <c r="AS36" s="671"/>
      <c r="AT36" s="671"/>
      <c r="AU36" s="671"/>
      <c r="AV36" s="671"/>
      <c r="AW36" s="671"/>
      <c r="AX36" s="671"/>
      <c r="AY36" s="672"/>
      <c r="AZ36" s="676">
        <v>966133</v>
      </c>
      <c r="BA36" s="677"/>
      <c r="BB36" s="677"/>
      <c r="BC36" s="677"/>
      <c r="BD36" s="677"/>
      <c r="BE36" s="677"/>
      <c r="BF36" s="678"/>
      <c r="BG36" s="679" t="s">
        <v>317</v>
      </c>
      <c r="BH36" s="680"/>
      <c r="BI36" s="680"/>
      <c r="BJ36" s="680"/>
      <c r="BK36" s="680"/>
      <c r="BL36" s="680"/>
      <c r="BM36" s="680"/>
      <c r="BN36" s="680"/>
      <c r="BO36" s="680"/>
      <c r="BP36" s="680"/>
      <c r="BQ36" s="680"/>
      <c r="BR36" s="680"/>
      <c r="BS36" s="680"/>
      <c r="BT36" s="680"/>
      <c r="BU36" s="681"/>
      <c r="BV36" s="676">
        <v>102131</v>
      </c>
      <c r="BW36" s="677"/>
      <c r="BX36" s="677"/>
      <c r="BY36" s="677"/>
      <c r="BZ36" s="677"/>
      <c r="CA36" s="677"/>
      <c r="CB36" s="678"/>
      <c r="CD36" s="618" t="s">
        <v>318</v>
      </c>
      <c r="CE36" s="619"/>
      <c r="CF36" s="619"/>
      <c r="CG36" s="619"/>
      <c r="CH36" s="619"/>
      <c r="CI36" s="619"/>
      <c r="CJ36" s="619"/>
      <c r="CK36" s="619"/>
      <c r="CL36" s="619"/>
      <c r="CM36" s="619"/>
      <c r="CN36" s="619"/>
      <c r="CO36" s="619"/>
      <c r="CP36" s="619"/>
      <c r="CQ36" s="620"/>
      <c r="CR36" s="621">
        <v>1266585</v>
      </c>
      <c r="CS36" s="622"/>
      <c r="CT36" s="622"/>
      <c r="CU36" s="622"/>
      <c r="CV36" s="622"/>
      <c r="CW36" s="622"/>
      <c r="CX36" s="622"/>
      <c r="CY36" s="623"/>
      <c r="CZ36" s="624">
        <v>14.3</v>
      </c>
      <c r="DA36" s="636"/>
      <c r="DB36" s="636"/>
      <c r="DC36" s="637"/>
      <c r="DD36" s="627">
        <v>1116196</v>
      </c>
      <c r="DE36" s="622"/>
      <c r="DF36" s="622"/>
      <c r="DG36" s="622"/>
      <c r="DH36" s="622"/>
      <c r="DI36" s="622"/>
      <c r="DJ36" s="622"/>
      <c r="DK36" s="623"/>
      <c r="DL36" s="627">
        <v>962032</v>
      </c>
      <c r="DM36" s="622"/>
      <c r="DN36" s="622"/>
      <c r="DO36" s="622"/>
      <c r="DP36" s="622"/>
      <c r="DQ36" s="622"/>
      <c r="DR36" s="622"/>
      <c r="DS36" s="622"/>
      <c r="DT36" s="622"/>
      <c r="DU36" s="622"/>
      <c r="DV36" s="623"/>
      <c r="DW36" s="624">
        <v>17</v>
      </c>
      <c r="DX36" s="636"/>
      <c r="DY36" s="636"/>
      <c r="DZ36" s="636"/>
      <c r="EA36" s="636"/>
      <c r="EB36" s="636"/>
      <c r="EC36" s="648"/>
    </row>
    <row r="37" spans="2:133" ht="11.25" customHeight="1" x14ac:dyDescent="0.2">
      <c r="B37" s="618" t="s">
        <v>319</v>
      </c>
      <c r="C37" s="619"/>
      <c r="D37" s="619"/>
      <c r="E37" s="619"/>
      <c r="F37" s="619"/>
      <c r="G37" s="619"/>
      <c r="H37" s="619"/>
      <c r="I37" s="619"/>
      <c r="J37" s="619"/>
      <c r="K37" s="619"/>
      <c r="L37" s="619"/>
      <c r="M37" s="619"/>
      <c r="N37" s="619"/>
      <c r="O37" s="619"/>
      <c r="P37" s="619"/>
      <c r="Q37" s="620"/>
      <c r="R37" s="621">
        <v>165524</v>
      </c>
      <c r="S37" s="622"/>
      <c r="T37" s="622"/>
      <c r="U37" s="622"/>
      <c r="V37" s="622"/>
      <c r="W37" s="622"/>
      <c r="X37" s="622"/>
      <c r="Y37" s="623"/>
      <c r="Z37" s="659">
        <v>1.7</v>
      </c>
      <c r="AA37" s="659"/>
      <c r="AB37" s="659"/>
      <c r="AC37" s="659"/>
      <c r="AD37" s="660">
        <v>673</v>
      </c>
      <c r="AE37" s="660"/>
      <c r="AF37" s="660"/>
      <c r="AG37" s="660"/>
      <c r="AH37" s="660"/>
      <c r="AI37" s="660"/>
      <c r="AJ37" s="660"/>
      <c r="AK37" s="660"/>
      <c r="AL37" s="624">
        <v>0</v>
      </c>
      <c r="AM37" s="625"/>
      <c r="AN37" s="625"/>
      <c r="AO37" s="661"/>
      <c r="AQ37" s="654" t="s">
        <v>320</v>
      </c>
      <c r="AR37" s="655"/>
      <c r="AS37" s="655"/>
      <c r="AT37" s="655"/>
      <c r="AU37" s="655"/>
      <c r="AV37" s="655"/>
      <c r="AW37" s="655"/>
      <c r="AX37" s="655"/>
      <c r="AY37" s="656"/>
      <c r="AZ37" s="621">
        <v>180976</v>
      </c>
      <c r="BA37" s="622"/>
      <c r="BB37" s="622"/>
      <c r="BC37" s="622"/>
      <c r="BD37" s="634"/>
      <c r="BE37" s="634"/>
      <c r="BF37" s="657"/>
      <c r="BG37" s="618" t="s">
        <v>321</v>
      </c>
      <c r="BH37" s="619"/>
      <c r="BI37" s="619"/>
      <c r="BJ37" s="619"/>
      <c r="BK37" s="619"/>
      <c r="BL37" s="619"/>
      <c r="BM37" s="619"/>
      <c r="BN37" s="619"/>
      <c r="BO37" s="619"/>
      <c r="BP37" s="619"/>
      <c r="BQ37" s="619"/>
      <c r="BR37" s="619"/>
      <c r="BS37" s="619"/>
      <c r="BT37" s="619"/>
      <c r="BU37" s="620"/>
      <c r="BV37" s="621">
        <v>91872</v>
      </c>
      <c r="BW37" s="622"/>
      <c r="BX37" s="622"/>
      <c r="BY37" s="622"/>
      <c r="BZ37" s="622"/>
      <c r="CA37" s="622"/>
      <c r="CB37" s="658"/>
      <c r="CD37" s="618" t="s">
        <v>322</v>
      </c>
      <c r="CE37" s="619"/>
      <c r="CF37" s="619"/>
      <c r="CG37" s="619"/>
      <c r="CH37" s="619"/>
      <c r="CI37" s="619"/>
      <c r="CJ37" s="619"/>
      <c r="CK37" s="619"/>
      <c r="CL37" s="619"/>
      <c r="CM37" s="619"/>
      <c r="CN37" s="619"/>
      <c r="CO37" s="619"/>
      <c r="CP37" s="619"/>
      <c r="CQ37" s="620"/>
      <c r="CR37" s="621">
        <v>583252</v>
      </c>
      <c r="CS37" s="634"/>
      <c r="CT37" s="634"/>
      <c r="CU37" s="634"/>
      <c r="CV37" s="634"/>
      <c r="CW37" s="634"/>
      <c r="CX37" s="634"/>
      <c r="CY37" s="635"/>
      <c r="CZ37" s="624">
        <v>6.6</v>
      </c>
      <c r="DA37" s="636"/>
      <c r="DB37" s="636"/>
      <c r="DC37" s="637"/>
      <c r="DD37" s="627">
        <v>583252</v>
      </c>
      <c r="DE37" s="634"/>
      <c r="DF37" s="634"/>
      <c r="DG37" s="634"/>
      <c r="DH37" s="634"/>
      <c r="DI37" s="634"/>
      <c r="DJ37" s="634"/>
      <c r="DK37" s="635"/>
      <c r="DL37" s="627">
        <v>583252</v>
      </c>
      <c r="DM37" s="634"/>
      <c r="DN37" s="634"/>
      <c r="DO37" s="634"/>
      <c r="DP37" s="634"/>
      <c r="DQ37" s="634"/>
      <c r="DR37" s="634"/>
      <c r="DS37" s="634"/>
      <c r="DT37" s="634"/>
      <c r="DU37" s="634"/>
      <c r="DV37" s="635"/>
      <c r="DW37" s="624">
        <v>10.3</v>
      </c>
      <c r="DX37" s="636"/>
      <c r="DY37" s="636"/>
      <c r="DZ37" s="636"/>
      <c r="EA37" s="636"/>
      <c r="EB37" s="636"/>
      <c r="EC37" s="648"/>
    </row>
    <row r="38" spans="2:133" ht="11.25" customHeight="1" x14ac:dyDescent="0.2">
      <c r="B38" s="618" t="s">
        <v>323</v>
      </c>
      <c r="C38" s="619"/>
      <c r="D38" s="619"/>
      <c r="E38" s="619"/>
      <c r="F38" s="619"/>
      <c r="G38" s="619"/>
      <c r="H38" s="619"/>
      <c r="I38" s="619"/>
      <c r="J38" s="619"/>
      <c r="K38" s="619"/>
      <c r="L38" s="619"/>
      <c r="M38" s="619"/>
      <c r="N38" s="619"/>
      <c r="O38" s="619"/>
      <c r="P38" s="619"/>
      <c r="Q38" s="620"/>
      <c r="R38" s="621">
        <v>520430</v>
      </c>
      <c r="S38" s="622"/>
      <c r="T38" s="622"/>
      <c r="U38" s="622"/>
      <c r="V38" s="622"/>
      <c r="W38" s="622"/>
      <c r="X38" s="622"/>
      <c r="Y38" s="623"/>
      <c r="Z38" s="659">
        <v>5.5</v>
      </c>
      <c r="AA38" s="659"/>
      <c r="AB38" s="659"/>
      <c r="AC38" s="659"/>
      <c r="AD38" s="660" t="s">
        <v>122</v>
      </c>
      <c r="AE38" s="660"/>
      <c r="AF38" s="660"/>
      <c r="AG38" s="660"/>
      <c r="AH38" s="660"/>
      <c r="AI38" s="660"/>
      <c r="AJ38" s="660"/>
      <c r="AK38" s="660"/>
      <c r="AL38" s="624" t="s">
        <v>122</v>
      </c>
      <c r="AM38" s="625"/>
      <c r="AN38" s="625"/>
      <c r="AO38" s="661"/>
      <c r="AQ38" s="654" t="s">
        <v>324</v>
      </c>
      <c r="AR38" s="655"/>
      <c r="AS38" s="655"/>
      <c r="AT38" s="655"/>
      <c r="AU38" s="655"/>
      <c r="AV38" s="655"/>
      <c r="AW38" s="655"/>
      <c r="AX38" s="655"/>
      <c r="AY38" s="656"/>
      <c r="AZ38" s="621" t="s">
        <v>122</v>
      </c>
      <c r="BA38" s="622"/>
      <c r="BB38" s="622"/>
      <c r="BC38" s="622"/>
      <c r="BD38" s="634"/>
      <c r="BE38" s="634"/>
      <c r="BF38" s="657"/>
      <c r="BG38" s="618" t="s">
        <v>325</v>
      </c>
      <c r="BH38" s="619"/>
      <c r="BI38" s="619"/>
      <c r="BJ38" s="619"/>
      <c r="BK38" s="619"/>
      <c r="BL38" s="619"/>
      <c r="BM38" s="619"/>
      <c r="BN38" s="619"/>
      <c r="BO38" s="619"/>
      <c r="BP38" s="619"/>
      <c r="BQ38" s="619"/>
      <c r="BR38" s="619"/>
      <c r="BS38" s="619"/>
      <c r="BT38" s="619"/>
      <c r="BU38" s="620"/>
      <c r="BV38" s="621">
        <v>2776</v>
      </c>
      <c r="BW38" s="622"/>
      <c r="BX38" s="622"/>
      <c r="BY38" s="622"/>
      <c r="BZ38" s="622"/>
      <c r="CA38" s="622"/>
      <c r="CB38" s="658"/>
      <c r="CD38" s="618" t="s">
        <v>326</v>
      </c>
      <c r="CE38" s="619"/>
      <c r="CF38" s="619"/>
      <c r="CG38" s="619"/>
      <c r="CH38" s="619"/>
      <c r="CI38" s="619"/>
      <c r="CJ38" s="619"/>
      <c r="CK38" s="619"/>
      <c r="CL38" s="619"/>
      <c r="CM38" s="619"/>
      <c r="CN38" s="619"/>
      <c r="CO38" s="619"/>
      <c r="CP38" s="619"/>
      <c r="CQ38" s="620"/>
      <c r="CR38" s="621">
        <v>785157</v>
      </c>
      <c r="CS38" s="622"/>
      <c r="CT38" s="622"/>
      <c r="CU38" s="622"/>
      <c r="CV38" s="622"/>
      <c r="CW38" s="622"/>
      <c r="CX38" s="622"/>
      <c r="CY38" s="623"/>
      <c r="CZ38" s="624">
        <v>8.9</v>
      </c>
      <c r="DA38" s="636"/>
      <c r="DB38" s="636"/>
      <c r="DC38" s="637"/>
      <c r="DD38" s="627">
        <v>628093</v>
      </c>
      <c r="DE38" s="622"/>
      <c r="DF38" s="622"/>
      <c r="DG38" s="622"/>
      <c r="DH38" s="622"/>
      <c r="DI38" s="622"/>
      <c r="DJ38" s="622"/>
      <c r="DK38" s="623"/>
      <c r="DL38" s="627">
        <v>614623</v>
      </c>
      <c r="DM38" s="622"/>
      <c r="DN38" s="622"/>
      <c r="DO38" s="622"/>
      <c r="DP38" s="622"/>
      <c r="DQ38" s="622"/>
      <c r="DR38" s="622"/>
      <c r="DS38" s="622"/>
      <c r="DT38" s="622"/>
      <c r="DU38" s="622"/>
      <c r="DV38" s="623"/>
      <c r="DW38" s="624">
        <v>10.8</v>
      </c>
      <c r="DX38" s="636"/>
      <c r="DY38" s="636"/>
      <c r="DZ38" s="636"/>
      <c r="EA38" s="636"/>
      <c r="EB38" s="636"/>
      <c r="EC38" s="648"/>
    </row>
    <row r="39" spans="2:133" ht="11.25" customHeight="1" x14ac:dyDescent="0.2">
      <c r="B39" s="618" t="s">
        <v>327</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328</v>
      </c>
      <c r="AR39" s="655"/>
      <c r="AS39" s="655"/>
      <c r="AT39" s="655"/>
      <c r="AU39" s="655"/>
      <c r="AV39" s="655"/>
      <c r="AW39" s="655"/>
      <c r="AX39" s="655"/>
      <c r="AY39" s="656"/>
      <c r="AZ39" s="621" t="s">
        <v>122</v>
      </c>
      <c r="BA39" s="622"/>
      <c r="BB39" s="622"/>
      <c r="BC39" s="622"/>
      <c r="BD39" s="634"/>
      <c r="BE39" s="634"/>
      <c r="BF39" s="657"/>
      <c r="BG39" s="618" t="s">
        <v>329</v>
      </c>
      <c r="BH39" s="619"/>
      <c r="BI39" s="619"/>
      <c r="BJ39" s="619"/>
      <c r="BK39" s="619"/>
      <c r="BL39" s="619"/>
      <c r="BM39" s="619"/>
      <c r="BN39" s="619"/>
      <c r="BO39" s="619"/>
      <c r="BP39" s="619"/>
      <c r="BQ39" s="619"/>
      <c r="BR39" s="619"/>
      <c r="BS39" s="619"/>
      <c r="BT39" s="619"/>
      <c r="BU39" s="620"/>
      <c r="BV39" s="621">
        <v>4191</v>
      </c>
      <c r="BW39" s="622"/>
      <c r="BX39" s="622"/>
      <c r="BY39" s="622"/>
      <c r="BZ39" s="622"/>
      <c r="CA39" s="622"/>
      <c r="CB39" s="658"/>
      <c r="CD39" s="618" t="s">
        <v>330</v>
      </c>
      <c r="CE39" s="619"/>
      <c r="CF39" s="619"/>
      <c r="CG39" s="619"/>
      <c r="CH39" s="619"/>
      <c r="CI39" s="619"/>
      <c r="CJ39" s="619"/>
      <c r="CK39" s="619"/>
      <c r="CL39" s="619"/>
      <c r="CM39" s="619"/>
      <c r="CN39" s="619"/>
      <c r="CO39" s="619"/>
      <c r="CP39" s="619"/>
      <c r="CQ39" s="620"/>
      <c r="CR39" s="621">
        <v>1423</v>
      </c>
      <c r="CS39" s="634"/>
      <c r="CT39" s="634"/>
      <c r="CU39" s="634"/>
      <c r="CV39" s="634"/>
      <c r="CW39" s="634"/>
      <c r="CX39" s="634"/>
      <c r="CY39" s="635"/>
      <c r="CZ39" s="624">
        <v>0</v>
      </c>
      <c r="DA39" s="636"/>
      <c r="DB39" s="636"/>
      <c r="DC39" s="637"/>
      <c r="DD39" s="627">
        <v>300</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331</v>
      </c>
      <c r="C40" s="619"/>
      <c r="D40" s="619"/>
      <c r="E40" s="619"/>
      <c r="F40" s="619"/>
      <c r="G40" s="619"/>
      <c r="H40" s="619"/>
      <c r="I40" s="619"/>
      <c r="J40" s="619"/>
      <c r="K40" s="619"/>
      <c r="L40" s="619"/>
      <c r="M40" s="619"/>
      <c r="N40" s="619"/>
      <c r="O40" s="619"/>
      <c r="P40" s="619"/>
      <c r="Q40" s="620"/>
      <c r="R40" s="621">
        <v>26530</v>
      </c>
      <c r="S40" s="622"/>
      <c r="T40" s="622"/>
      <c r="U40" s="622"/>
      <c r="V40" s="622"/>
      <c r="W40" s="622"/>
      <c r="X40" s="622"/>
      <c r="Y40" s="623"/>
      <c r="Z40" s="659">
        <v>0.3</v>
      </c>
      <c r="AA40" s="659"/>
      <c r="AB40" s="659"/>
      <c r="AC40" s="659"/>
      <c r="AD40" s="660" t="s">
        <v>122</v>
      </c>
      <c r="AE40" s="660"/>
      <c r="AF40" s="660"/>
      <c r="AG40" s="660"/>
      <c r="AH40" s="660"/>
      <c r="AI40" s="660"/>
      <c r="AJ40" s="660"/>
      <c r="AK40" s="660"/>
      <c r="AL40" s="624" t="s">
        <v>122</v>
      </c>
      <c r="AM40" s="625"/>
      <c r="AN40" s="625"/>
      <c r="AO40" s="661"/>
      <c r="AQ40" s="654" t="s">
        <v>332</v>
      </c>
      <c r="AR40" s="655"/>
      <c r="AS40" s="655"/>
      <c r="AT40" s="655"/>
      <c r="AU40" s="655"/>
      <c r="AV40" s="655"/>
      <c r="AW40" s="655"/>
      <c r="AX40" s="655"/>
      <c r="AY40" s="656"/>
      <c r="AZ40" s="621" t="s">
        <v>122</v>
      </c>
      <c r="BA40" s="622"/>
      <c r="BB40" s="622"/>
      <c r="BC40" s="622"/>
      <c r="BD40" s="634"/>
      <c r="BE40" s="634"/>
      <c r="BF40" s="657"/>
      <c r="BG40" s="662" t="s">
        <v>333</v>
      </c>
      <c r="BH40" s="663"/>
      <c r="BI40" s="663"/>
      <c r="BJ40" s="663"/>
      <c r="BK40" s="663"/>
      <c r="BL40" s="211"/>
      <c r="BM40" s="619" t="s">
        <v>334</v>
      </c>
      <c r="BN40" s="619"/>
      <c r="BO40" s="619"/>
      <c r="BP40" s="619"/>
      <c r="BQ40" s="619"/>
      <c r="BR40" s="619"/>
      <c r="BS40" s="619"/>
      <c r="BT40" s="619"/>
      <c r="BU40" s="620"/>
      <c r="BV40" s="621">
        <v>99</v>
      </c>
      <c r="BW40" s="622"/>
      <c r="BX40" s="622"/>
      <c r="BY40" s="622"/>
      <c r="BZ40" s="622"/>
      <c r="CA40" s="622"/>
      <c r="CB40" s="658"/>
      <c r="CD40" s="618" t="s">
        <v>335</v>
      </c>
      <c r="CE40" s="619"/>
      <c r="CF40" s="619"/>
      <c r="CG40" s="619"/>
      <c r="CH40" s="619"/>
      <c r="CI40" s="619"/>
      <c r="CJ40" s="619"/>
      <c r="CK40" s="619"/>
      <c r="CL40" s="619"/>
      <c r="CM40" s="619"/>
      <c r="CN40" s="619"/>
      <c r="CO40" s="619"/>
      <c r="CP40" s="619"/>
      <c r="CQ40" s="620"/>
      <c r="CR40" s="621">
        <v>46800</v>
      </c>
      <c r="CS40" s="622"/>
      <c r="CT40" s="622"/>
      <c r="CU40" s="622"/>
      <c r="CV40" s="622"/>
      <c r="CW40" s="622"/>
      <c r="CX40" s="622"/>
      <c r="CY40" s="623"/>
      <c r="CZ40" s="624">
        <v>0.5</v>
      </c>
      <c r="DA40" s="636"/>
      <c r="DB40" s="636"/>
      <c r="DC40" s="637"/>
      <c r="DD40" s="627">
        <v>46800</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2">
      <c r="B41" s="602" t="s">
        <v>336</v>
      </c>
      <c r="C41" s="603"/>
      <c r="D41" s="603"/>
      <c r="E41" s="603"/>
      <c r="F41" s="603"/>
      <c r="G41" s="603"/>
      <c r="H41" s="603"/>
      <c r="I41" s="603"/>
      <c r="J41" s="603"/>
      <c r="K41" s="603"/>
      <c r="L41" s="603"/>
      <c r="M41" s="603"/>
      <c r="N41" s="603"/>
      <c r="O41" s="603"/>
      <c r="P41" s="603"/>
      <c r="Q41" s="604"/>
      <c r="R41" s="605">
        <v>9461777</v>
      </c>
      <c r="S41" s="646"/>
      <c r="T41" s="646"/>
      <c r="U41" s="646"/>
      <c r="V41" s="646"/>
      <c r="W41" s="646"/>
      <c r="X41" s="646"/>
      <c r="Y41" s="649"/>
      <c r="Z41" s="650">
        <v>100</v>
      </c>
      <c r="AA41" s="650"/>
      <c r="AB41" s="650"/>
      <c r="AC41" s="650"/>
      <c r="AD41" s="651">
        <v>5642289</v>
      </c>
      <c r="AE41" s="651"/>
      <c r="AF41" s="651"/>
      <c r="AG41" s="651"/>
      <c r="AH41" s="651"/>
      <c r="AI41" s="651"/>
      <c r="AJ41" s="651"/>
      <c r="AK41" s="651"/>
      <c r="AL41" s="608">
        <v>100</v>
      </c>
      <c r="AM41" s="652"/>
      <c r="AN41" s="652"/>
      <c r="AO41" s="653"/>
      <c r="AQ41" s="654" t="s">
        <v>337</v>
      </c>
      <c r="AR41" s="655"/>
      <c r="AS41" s="655"/>
      <c r="AT41" s="655"/>
      <c r="AU41" s="655"/>
      <c r="AV41" s="655"/>
      <c r="AW41" s="655"/>
      <c r="AX41" s="655"/>
      <c r="AY41" s="656"/>
      <c r="AZ41" s="621">
        <v>131118</v>
      </c>
      <c r="BA41" s="622"/>
      <c r="BB41" s="622"/>
      <c r="BC41" s="622"/>
      <c r="BD41" s="634"/>
      <c r="BE41" s="634"/>
      <c r="BF41" s="657"/>
      <c r="BG41" s="662"/>
      <c r="BH41" s="663"/>
      <c r="BI41" s="663"/>
      <c r="BJ41" s="663"/>
      <c r="BK41" s="663"/>
      <c r="BL41" s="211"/>
      <c r="BM41" s="619" t="s">
        <v>338</v>
      </c>
      <c r="BN41" s="619"/>
      <c r="BO41" s="619"/>
      <c r="BP41" s="619"/>
      <c r="BQ41" s="619"/>
      <c r="BR41" s="619"/>
      <c r="BS41" s="619"/>
      <c r="BT41" s="619"/>
      <c r="BU41" s="620"/>
      <c r="BV41" s="621">
        <v>1</v>
      </c>
      <c r="BW41" s="622"/>
      <c r="BX41" s="622"/>
      <c r="BY41" s="622"/>
      <c r="BZ41" s="622"/>
      <c r="CA41" s="622"/>
      <c r="CB41" s="658"/>
      <c r="CD41" s="618" t="s">
        <v>339</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340</v>
      </c>
      <c r="AR42" s="667"/>
      <c r="AS42" s="667"/>
      <c r="AT42" s="667"/>
      <c r="AU42" s="667"/>
      <c r="AV42" s="667"/>
      <c r="AW42" s="667"/>
      <c r="AX42" s="667"/>
      <c r="AY42" s="668"/>
      <c r="AZ42" s="605">
        <v>654039</v>
      </c>
      <c r="BA42" s="646"/>
      <c r="BB42" s="646"/>
      <c r="BC42" s="646"/>
      <c r="BD42" s="606"/>
      <c r="BE42" s="606"/>
      <c r="BF42" s="669"/>
      <c r="BG42" s="664"/>
      <c r="BH42" s="665"/>
      <c r="BI42" s="665"/>
      <c r="BJ42" s="665"/>
      <c r="BK42" s="665"/>
      <c r="BL42" s="212"/>
      <c r="BM42" s="603" t="s">
        <v>341</v>
      </c>
      <c r="BN42" s="603"/>
      <c r="BO42" s="603"/>
      <c r="BP42" s="603"/>
      <c r="BQ42" s="603"/>
      <c r="BR42" s="603"/>
      <c r="BS42" s="603"/>
      <c r="BT42" s="603"/>
      <c r="BU42" s="604"/>
      <c r="BV42" s="605">
        <v>393</v>
      </c>
      <c r="BW42" s="646"/>
      <c r="BX42" s="646"/>
      <c r="BY42" s="646"/>
      <c r="BZ42" s="646"/>
      <c r="CA42" s="646"/>
      <c r="CB42" s="647"/>
      <c r="CD42" s="618" t="s">
        <v>342</v>
      </c>
      <c r="CE42" s="619"/>
      <c r="CF42" s="619"/>
      <c r="CG42" s="619"/>
      <c r="CH42" s="619"/>
      <c r="CI42" s="619"/>
      <c r="CJ42" s="619"/>
      <c r="CK42" s="619"/>
      <c r="CL42" s="619"/>
      <c r="CM42" s="619"/>
      <c r="CN42" s="619"/>
      <c r="CO42" s="619"/>
      <c r="CP42" s="619"/>
      <c r="CQ42" s="620"/>
      <c r="CR42" s="621">
        <v>1432346</v>
      </c>
      <c r="CS42" s="634"/>
      <c r="CT42" s="634"/>
      <c r="CU42" s="634"/>
      <c r="CV42" s="634"/>
      <c r="CW42" s="634"/>
      <c r="CX42" s="634"/>
      <c r="CY42" s="635"/>
      <c r="CZ42" s="624">
        <v>16.2</v>
      </c>
      <c r="DA42" s="636"/>
      <c r="DB42" s="636"/>
      <c r="DC42" s="637"/>
      <c r="DD42" s="627">
        <v>420339</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02" t="s">
        <v>343</v>
      </c>
      <c r="CD43" s="618" t="s">
        <v>344</v>
      </c>
      <c r="CE43" s="619"/>
      <c r="CF43" s="619"/>
      <c r="CG43" s="619"/>
      <c r="CH43" s="619"/>
      <c r="CI43" s="619"/>
      <c r="CJ43" s="619"/>
      <c r="CK43" s="619"/>
      <c r="CL43" s="619"/>
      <c r="CM43" s="619"/>
      <c r="CN43" s="619"/>
      <c r="CO43" s="619"/>
      <c r="CP43" s="619"/>
      <c r="CQ43" s="620"/>
      <c r="CR43" s="621">
        <v>33557</v>
      </c>
      <c r="CS43" s="634"/>
      <c r="CT43" s="634"/>
      <c r="CU43" s="634"/>
      <c r="CV43" s="634"/>
      <c r="CW43" s="634"/>
      <c r="CX43" s="634"/>
      <c r="CY43" s="635"/>
      <c r="CZ43" s="624">
        <v>0.4</v>
      </c>
      <c r="DA43" s="636"/>
      <c r="DB43" s="636"/>
      <c r="DC43" s="637"/>
      <c r="DD43" s="627">
        <v>33557</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345</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293</v>
      </c>
      <c r="CE44" s="641"/>
      <c r="CF44" s="618" t="s">
        <v>346</v>
      </c>
      <c r="CG44" s="619"/>
      <c r="CH44" s="619"/>
      <c r="CI44" s="619"/>
      <c r="CJ44" s="619"/>
      <c r="CK44" s="619"/>
      <c r="CL44" s="619"/>
      <c r="CM44" s="619"/>
      <c r="CN44" s="619"/>
      <c r="CO44" s="619"/>
      <c r="CP44" s="619"/>
      <c r="CQ44" s="620"/>
      <c r="CR44" s="621">
        <v>1432346</v>
      </c>
      <c r="CS44" s="622"/>
      <c r="CT44" s="622"/>
      <c r="CU44" s="622"/>
      <c r="CV44" s="622"/>
      <c r="CW44" s="622"/>
      <c r="CX44" s="622"/>
      <c r="CY44" s="623"/>
      <c r="CZ44" s="624">
        <v>16.2</v>
      </c>
      <c r="DA44" s="625"/>
      <c r="DB44" s="625"/>
      <c r="DC44" s="626"/>
      <c r="DD44" s="627">
        <v>420339</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347</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348</v>
      </c>
      <c r="CG45" s="619"/>
      <c r="CH45" s="619"/>
      <c r="CI45" s="619"/>
      <c r="CJ45" s="619"/>
      <c r="CK45" s="619"/>
      <c r="CL45" s="619"/>
      <c r="CM45" s="619"/>
      <c r="CN45" s="619"/>
      <c r="CO45" s="619"/>
      <c r="CP45" s="619"/>
      <c r="CQ45" s="620"/>
      <c r="CR45" s="621">
        <v>636140</v>
      </c>
      <c r="CS45" s="634"/>
      <c r="CT45" s="634"/>
      <c r="CU45" s="634"/>
      <c r="CV45" s="634"/>
      <c r="CW45" s="634"/>
      <c r="CX45" s="634"/>
      <c r="CY45" s="635"/>
      <c r="CZ45" s="624">
        <v>7.2</v>
      </c>
      <c r="DA45" s="636"/>
      <c r="DB45" s="636"/>
      <c r="DC45" s="637"/>
      <c r="DD45" s="627">
        <v>39814</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13"/>
      <c r="CD46" s="642"/>
      <c r="CE46" s="643"/>
      <c r="CF46" s="618" t="s">
        <v>349</v>
      </c>
      <c r="CG46" s="619"/>
      <c r="CH46" s="619"/>
      <c r="CI46" s="619"/>
      <c r="CJ46" s="619"/>
      <c r="CK46" s="619"/>
      <c r="CL46" s="619"/>
      <c r="CM46" s="619"/>
      <c r="CN46" s="619"/>
      <c r="CO46" s="619"/>
      <c r="CP46" s="619"/>
      <c r="CQ46" s="620"/>
      <c r="CR46" s="621">
        <v>766952</v>
      </c>
      <c r="CS46" s="622"/>
      <c r="CT46" s="622"/>
      <c r="CU46" s="622"/>
      <c r="CV46" s="622"/>
      <c r="CW46" s="622"/>
      <c r="CX46" s="622"/>
      <c r="CY46" s="623"/>
      <c r="CZ46" s="624">
        <v>8.6999999999999993</v>
      </c>
      <c r="DA46" s="625"/>
      <c r="DB46" s="625"/>
      <c r="DC46" s="626"/>
      <c r="DD46" s="627">
        <v>376171</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13"/>
      <c r="CD47" s="642"/>
      <c r="CE47" s="643"/>
      <c r="CF47" s="618" t="s">
        <v>350</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0.8" x14ac:dyDescent="0.2">
      <c r="B48" s="213"/>
      <c r="CD48" s="644"/>
      <c r="CE48" s="645"/>
      <c r="CF48" s="618" t="s">
        <v>351</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13"/>
      <c r="CD49" s="602" t="s">
        <v>352</v>
      </c>
      <c r="CE49" s="603"/>
      <c r="CF49" s="603"/>
      <c r="CG49" s="603"/>
      <c r="CH49" s="603"/>
      <c r="CI49" s="603"/>
      <c r="CJ49" s="603"/>
      <c r="CK49" s="603"/>
      <c r="CL49" s="603"/>
      <c r="CM49" s="603"/>
      <c r="CN49" s="603"/>
      <c r="CO49" s="603"/>
      <c r="CP49" s="603"/>
      <c r="CQ49" s="604"/>
      <c r="CR49" s="605">
        <v>8841199</v>
      </c>
      <c r="CS49" s="606"/>
      <c r="CT49" s="606"/>
      <c r="CU49" s="606"/>
      <c r="CV49" s="606"/>
      <c r="CW49" s="606"/>
      <c r="CX49" s="606"/>
      <c r="CY49" s="607"/>
      <c r="CZ49" s="608">
        <v>100</v>
      </c>
      <c r="DA49" s="609"/>
      <c r="DB49" s="609"/>
      <c r="DC49" s="610"/>
      <c r="DD49" s="611">
        <v>6358418</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PiXrbSI+d4VmahriIwFXwWtDLIJOXAujUefyuKBl11HiiVhkhbS88aEQ+0IPFQD0WVqaaW2E3HuKyHe8cjYbzA==" saltValue="aW9bPx1JgVYV6S2Xsq2+z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1090" t="s">
        <v>353</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354</v>
      </c>
      <c r="DK2" s="1092"/>
      <c r="DL2" s="1092"/>
      <c r="DM2" s="1092"/>
      <c r="DN2" s="1092"/>
      <c r="DO2" s="1093"/>
      <c r="DP2" s="216"/>
      <c r="DQ2" s="1091" t="s">
        <v>355</v>
      </c>
      <c r="DR2" s="1092"/>
      <c r="DS2" s="1092"/>
      <c r="DT2" s="1092"/>
      <c r="DU2" s="1092"/>
      <c r="DV2" s="1092"/>
      <c r="DW2" s="1092"/>
      <c r="DX2" s="1092"/>
      <c r="DY2" s="1092"/>
      <c r="DZ2" s="1093"/>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1059" t="s">
        <v>356</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357</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2">
      <c r="A5" s="995" t="s">
        <v>358</v>
      </c>
      <c r="B5" s="996"/>
      <c r="C5" s="996"/>
      <c r="D5" s="996"/>
      <c r="E5" s="996"/>
      <c r="F5" s="996"/>
      <c r="G5" s="996"/>
      <c r="H5" s="996"/>
      <c r="I5" s="996"/>
      <c r="J5" s="996"/>
      <c r="K5" s="996"/>
      <c r="L5" s="996"/>
      <c r="M5" s="996"/>
      <c r="N5" s="996"/>
      <c r="O5" s="996"/>
      <c r="P5" s="997"/>
      <c r="Q5" s="1001" t="s">
        <v>359</v>
      </c>
      <c r="R5" s="1002"/>
      <c r="S5" s="1002"/>
      <c r="T5" s="1002"/>
      <c r="U5" s="1003"/>
      <c r="V5" s="1001" t="s">
        <v>360</v>
      </c>
      <c r="W5" s="1002"/>
      <c r="X5" s="1002"/>
      <c r="Y5" s="1002"/>
      <c r="Z5" s="1003"/>
      <c r="AA5" s="1001" t="s">
        <v>361</v>
      </c>
      <c r="AB5" s="1002"/>
      <c r="AC5" s="1002"/>
      <c r="AD5" s="1002"/>
      <c r="AE5" s="1002"/>
      <c r="AF5" s="1094" t="s">
        <v>362</v>
      </c>
      <c r="AG5" s="1002"/>
      <c r="AH5" s="1002"/>
      <c r="AI5" s="1002"/>
      <c r="AJ5" s="1015"/>
      <c r="AK5" s="1002" t="s">
        <v>363</v>
      </c>
      <c r="AL5" s="1002"/>
      <c r="AM5" s="1002"/>
      <c r="AN5" s="1002"/>
      <c r="AO5" s="1003"/>
      <c r="AP5" s="1001" t="s">
        <v>364</v>
      </c>
      <c r="AQ5" s="1002"/>
      <c r="AR5" s="1002"/>
      <c r="AS5" s="1002"/>
      <c r="AT5" s="1003"/>
      <c r="AU5" s="1001" t="s">
        <v>365</v>
      </c>
      <c r="AV5" s="1002"/>
      <c r="AW5" s="1002"/>
      <c r="AX5" s="1002"/>
      <c r="AY5" s="1015"/>
      <c r="AZ5" s="220"/>
      <c r="BA5" s="220"/>
      <c r="BB5" s="220"/>
      <c r="BC5" s="220"/>
      <c r="BD5" s="220"/>
      <c r="BE5" s="221"/>
      <c r="BF5" s="221"/>
      <c r="BG5" s="221"/>
      <c r="BH5" s="221"/>
      <c r="BI5" s="221"/>
      <c r="BJ5" s="221"/>
      <c r="BK5" s="221"/>
      <c r="BL5" s="221"/>
      <c r="BM5" s="221"/>
      <c r="BN5" s="221"/>
      <c r="BO5" s="221"/>
      <c r="BP5" s="221"/>
      <c r="BQ5" s="995" t="s">
        <v>366</v>
      </c>
      <c r="BR5" s="996"/>
      <c r="BS5" s="996"/>
      <c r="BT5" s="996"/>
      <c r="BU5" s="996"/>
      <c r="BV5" s="996"/>
      <c r="BW5" s="996"/>
      <c r="BX5" s="996"/>
      <c r="BY5" s="996"/>
      <c r="BZ5" s="996"/>
      <c r="CA5" s="996"/>
      <c r="CB5" s="996"/>
      <c r="CC5" s="996"/>
      <c r="CD5" s="996"/>
      <c r="CE5" s="996"/>
      <c r="CF5" s="996"/>
      <c r="CG5" s="997"/>
      <c r="CH5" s="1001" t="s">
        <v>367</v>
      </c>
      <c r="CI5" s="1002"/>
      <c r="CJ5" s="1002"/>
      <c r="CK5" s="1002"/>
      <c r="CL5" s="1003"/>
      <c r="CM5" s="1001" t="s">
        <v>368</v>
      </c>
      <c r="CN5" s="1002"/>
      <c r="CO5" s="1002"/>
      <c r="CP5" s="1002"/>
      <c r="CQ5" s="1003"/>
      <c r="CR5" s="1001" t="s">
        <v>369</v>
      </c>
      <c r="CS5" s="1002"/>
      <c r="CT5" s="1002"/>
      <c r="CU5" s="1002"/>
      <c r="CV5" s="1003"/>
      <c r="CW5" s="1001" t="s">
        <v>370</v>
      </c>
      <c r="CX5" s="1002"/>
      <c r="CY5" s="1002"/>
      <c r="CZ5" s="1002"/>
      <c r="DA5" s="1003"/>
      <c r="DB5" s="1001" t="s">
        <v>371</v>
      </c>
      <c r="DC5" s="1002"/>
      <c r="DD5" s="1002"/>
      <c r="DE5" s="1002"/>
      <c r="DF5" s="1003"/>
      <c r="DG5" s="1084" t="s">
        <v>372</v>
      </c>
      <c r="DH5" s="1085"/>
      <c r="DI5" s="1085"/>
      <c r="DJ5" s="1085"/>
      <c r="DK5" s="1086"/>
      <c r="DL5" s="1084" t="s">
        <v>373</v>
      </c>
      <c r="DM5" s="1085"/>
      <c r="DN5" s="1085"/>
      <c r="DO5" s="1085"/>
      <c r="DP5" s="1086"/>
      <c r="DQ5" s="1001" t="s">
        <v>374</v>
      </c>
      <c r="DR5" s="1002"/>
      <c r="DS5" s="1002"/>
      <c r="DT5" s="1002"/>
      <c r="DU5" s="1003"/>
      <c r="DV5" s="1001" t="s">
        <v>365</v>
      </c>
      <c r="DW5" s="1002"/>
      <c r="DX5" s="1002"/>
      <c r="DY5" s="1002"/>
      <c r="DZ5" s="1015"/>
      <c r="EA5" s="222"/>
    </row>
    <row r="6" spans="1:131" s="223"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2">
      <c r="A7" s="224">
        <v>1</v>
      </c>
      <c r="B7" s="1047" t="s">
        <v>375</v>
      </c>
      <c r="C7" s="1048"/>
      <c r="D7" s="1048"/>
      <c r="E7" s="1048"/>
      <c r="F7" s="1048"/>
      <c r="G7" s="1048"/>
      <c r="H7" s="1048"/>
      <c r="I7" s="1048"/>
      <c r="J7" s="1048"/>
      <c r="K7" s="1048"/>
      <c r="L7" s="1048"/>
      <c r="M7" s="1048"/>
      <c r="N7" s="1048"/>
      <c r="O7" s="1048"/>
      <c r="P7" s="1049"/>
      <c r="Q7" s="1102">
        <v>9462</v>
      </c>
      <c r="R7" s="1103"/>
      <c r="S7" s="1103"/>
      <c r="T7" s="1103"/>
      <c r="U7" s="1103"/>
      <c r="V7" s="1103">
        <v>8841</v>
      </c>
      <c r="W7" s="1103"/>
      <c r="X7" s="1103"/>
      <c r="Y7" s="1103"/>
      <c r="Z7" s="1103"/>
      <c r="AA7" s="1103">
        <v>621</v>
      </c>
      <c r="AB7" s="1103"/>
      <c r="AC7" s="1103"/>
      <c r="AD7" s="1103"/>
      <c r="AE7" s="1104"/>
      <c r="AF7" s="1105">
        <v>548</v>
      </c>
      <c r="AG7" s="1106"/>
      <c r="AH7" s="1106"/>
      <c r="AI7" s="1106"/>
      <c r="AJ7" s="1107"/>
      <c r="AK7" s="1108">
        <v>581</v>
      </c>
      <c r="AL7" s="1109"/>
      <c r="AM7" s="1109"/>
      <c r="AN7" s="1109"/>
      <c r="AO7" s="1109"/>
      <c r="AP7" s="1109">
        <v>5316</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c r="BT7" s="1100"/>
      <c r="BU7" s="1100"/>
      <c r="BV7" s="1100"/>
      <c r="BW7" s="1100"/>
      <c r="BX7" s="1100"/>
      <c r="BY7" s="1100"/>
      <c r="BZ7" s="1100"/>
      <c r="CA7" s="1100"/>
      <c r="CB7" s="1100"/>
      <c r="CC7" s="1100"/>
      <c r="CD7" s="1100"/>
      <c r="CE7" s="1100"/>
      <c r="CF7" s="1100"/>
      <c r="CG7" s="1112"/>
      <c r="CH7" s="1096"/>
      <c r="CI7" s="1097"/>
      <c r="CJ7" s="1097"/>
      <c r="CK7" s="1097"/>
      <c r="CL7" s="1098"/>
      <c r="CM7" s="1096"/>
      <c r="CN7" s="1097"/>
      <c r="CO7" s="1097"/>
      <c r="CP7" s="1097"/>
      <c r="CQ7" s="1098"/>
      <c r="CR7" s="1096"/>
      <c r="CS7" s="1097"/>
      <c r="CT7" s="1097"/>
      <c r="CU7" s="1097"/>
      <c r="CV7" s="1098"/>
      <c r="CW7" s="1096"/>
      <c r="CX7" s="1097"/>
      <c r="CY7" s="1097"/>
      <c r="CZ7" s="1097"/>
      <c r="DA7" s="1098"/>
      <c r="DB7" s="1096"/>
      <c r="DC7" s="1097"/>
      <c r="DD7" s="1097"/>
      <c r="DE7" s="1097"/>
      <c r="DF7" s="1098"/>
      <c r="DG7" s="1096"/>
      <c r="DH7" s="1097"/>
      <c r="DI7" s="1097"/>
      <c r="DJ7" s="1097"/>
      <c r="DK7" s="1098"/>
      <c r="DL7" s="1096"/>
      <c r="DM7" s="1097"/>
      <c r="DN7" s="1097"/>
      <c r="DO7" s="1097"/>
      <c r="DP7" s="1098"/>
      <c r="DQ7" s="1096"/>
      <c r="DR7" s="1097"/>
      <c r="DS7" s="1097"/>
      <c r="DT7" s="1097"/>
      <c r="DU7" s="1098"/>
      <c r="DV7" s="1099"/>
      <c r="DW7" s="1100"/>
      <c r="DX7" s="1100"/>
      <c r="DY7" s="1100"/>
      <c r="DZ7" s="1101"/>
      <c r="EA7" s="222"/>
    </row>
    <row r="8" spans="1:131" s="223" customFormat="1" ht="26.25" customHeight="1" x14ac:dyDescent="0.2">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2">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2">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2">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2">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2">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2">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2">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2">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2">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2">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2">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2">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5">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2">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5">
      <c r="A23" s="228" t="s">
        <v>377</v>
      </c>
      <c r="B23" s="937" t="s">
        <v>378</v>
      </c>
      <c r="C23" s="938"/>
      <c r="D23" s="938"/>
      <c r="E23" s="938"/>
      <c r="F23" s="938"/>
      <c r="G23" s="938"/>
      <c r="H23" s="938"/>
      <c r="I23" s="938"/>
      <c r="J23" s="938"/>
      <c r="K23" s="938"/>
      <c r="L23" s="938"/>
      <c r="M23" s="938"/>
      <c r="N23" s="938"/>
      <c r="O23" s="938"/>
      <c r="P23" s="948"/>
      <c r="Q23" s="1067">
        <v>9462</v>
      </c>
      <c r="R23" s="1061"/>
      <c r="S23" s="1061"/>
      <c r="T23" s="1061"/>
      <c r="U23" s="1061"/>
      <c r="V23" s="1061">
        <v>8841</v>
      </c>
      <c r="W23" s="1061"/>
      <c r="X23" s="1061"/>
      <c r="Y23" s="1061"/>
      <c r="Z23" s="1061"/>
      <c r="AA23" s="1061">
        <v>621</v>
      </c>
      <c r="AB23" s="1061"/>
      <c r="AC23" s="1061"/>
      <c r="AD23" s="1061"/>
      <c r="AE23" s="1068"/>
      <c r="AF23" s="1069">
        <v>548</v>
      </c>
      <c r="AG23" s="1061"/>
      <c r="AH23" s="1061"/>
      <c r="AI23" s="1061"/>
      <c r="AJ23" s="1070"/>
      <c r="AK23" s="1071"/>
      <c r="AL23" s="1072"/>
      <c r="AM23" s="1072"/>
      <c r="AN23" s="1072"/>
      <c r="AO23" s="1072"/>
      <c r="AP23" s="1061">
        <v>5316</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2">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5">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2">
      <c r="A26" s="995" t="s">
        <v>358</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365</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2">
      <c r="A28" s="230">
        <v>1</v>
      </c>
      <c r="B28" s="1047" t="s">
        <v>389</v>
      </c>
      <c r="C28" s="1048"/>
      <c r="D28" s="1048"/>
      <c r="E28" s="1048"/>
      <c r="F28" s="1048"/>
      <c r="G28" s="1048"/>
      <c r="H28" s="1048"/>
      <c r="I28" s="1048"/>
      <c r="J28" s="1048"/>
      <c r="K28" s="1048"/>
      <c r="L28" s="1048"/>
      <c r="M28" s="1048"/>
      <c r="N28" s="1048"/>
      <c r="O28" s="1048"/>
      <c r="P28" s="1049"/>
      <c r="Q28" s="1050">
        <v>2387</v>
      </c>
      <c r="R28" s="1051"/>
      <c r="S28" s="1051"/>
      <c r="T28" s="1051"/>
      <c r="U28" s="1051"/>
      <c r="V28" s="1051">
        <v>2285</v>
      </c>
      <c r="W28" s="1051"/>
      <c r="X28" s="1051"/>
      <c r="Y28" s="1051"/>
      <c r="Z28" s="1051"/>
      <c r="AA28" s="1051">
        <v>102</v>
      </c>
      <c r="AB28" s="1051"/>
      <c r="AC28" s="1051"/>
      <c r="AD28" s="1051"/>
      <c r="AE28" s="1052"/>
      <c r="AF28" s="1053">
        <v>102</v>
      </c>
      <c r="AG28" s="1051"/>
      <c r="AH28" s="1051"/>
      <c r="AI28" s="1051"/>
      <c r="AJ28" s="1054"/>
      <c r="AK28" s="1042">
        <v>205</v>
      </c>
      <c r="AL28" s="1043"/>
      <c r="AM28" s="1043"/>
      <c r="AN28" s="1043"/>
      <c r="AO28" s="1043"/>
      <c r="AP28" s="1043" t="s">
        <v>546</v>
      </c>
      <c r="AQ28" s="1043"/>
      <c r="AR28" s="1043"/>
      <c r="AS28" s="1043"/>
      <c r="AT28" s="1043"/>
      <c r="AU28" s="1043" t="s">
        <v>546</v>
      </c>
      <c r="AV28" s="1043"/>
      <c r="AW28" s="1043"/>
      <c r="AX28" s="1043"/>
      <c r="AY28" s="1043"/>
      <c r="AZ28" s="1044" t="s">
        <v>546</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2">
      <c r="A29" s="230">
        <v>2</v>
      </c>
      <c r="B29" s="1030" t="s">
        <v>390</v>
      </c>
      <c r="C29" s="1031"/>
      <c r="D29" s="1031"/>
      <c r="E29" s="1031"/>
      <c r="F29" s="1031"/>
      <c r="G29" s="1031"/>
      <c r="H29" s="1031"/>
      <c r="I29" s="1031"/>
      <c r="J29" s="1031"/>
      <c r="K29" s="1031"/>
      <c r="L29" s="1031"/>
      <c r="M29" s="1031"/>
      <c r="N29" s="1031"/>
      <c r="O29" s="1031"/>
      <c r="P29" s="1032"/>
      <c r="Q29" s="1038">
        <v>2031</v>
      </c>
      <c r="R29" s="1039"/>
      <c r="S29" s="1039"/>
      <c r="T29" s="1039"/>
      <c r="U29" s="1039"/>
      <c r="V29" s="1039">
        <v>1955</v>
      </c>
      <c r="W29" s="1039"/>
      <c r="X29" s="1039"/>
      <c r="Y29" s="1039"/>
      <c r="Z29" s="1039"/>
      <c r="AA29" s="1039">
        <v>76</v>
      </c>
      <c r="AB29" s="1039"/>
      <c r="AC29" s="1039"/>
      <c r="AD29" s="1039"/>
      <c r="AE29" s="1040"/>
      <c r="AF29" s="1035">
        <v>76</v>
      </c>
      <c r="AG29" s="1036"/>
      <c r="AH29" s="1036"/>
      <c r="AI29" s="1036"/>
      <c r="AJ29" s="1037"/>
      <c r="AK29" s="980">
        <v>301</v>
      </c>
      <c r="AL29" s="971"/>
      <c r="AM29" s="971"/>
      <c r="AN29" s="971"/>
      <c r="AO29" s="971"/>
      <c r="AP29" s="971" t="s">
        <v>546</v>
      </c>
      <c r="AQ29" s="971"/>
      <c r="AR29" s="971"/>
      <c r="AS29" s="971"/>
      <c r="AT29" s="971"/>
      <c r="AU29" s="971" t="s">
        <v>546</v>
      </c>
      <c r="AV29" s="971"/>
      <c r="AW29" s="971"/>
      <c r="AX29" s="971"/>
      <c r="AY29" s="971"/>
      <c r="AZ29" s="1041" t="s">
        <v>546</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2">
      <c r="A30" s="230">
        <v>3</v>
      </c>
      <c r="B30" s="1030" t="s">
        <v>391</v>
      </c>
      <c r="C30" s="1031"/>
      <c r="D30" s="1031"/>
      <c r="E30" s="1031"/>
      <c r="F30" s="1031"/>
      <c r="G30" s="1031"/>
      <c r="H30" s="1031"/>
      <c r="I30" s="1031"/>
      <c r="J30" s="1031"/>
      <c r="K30" s="1031"/>
      <c r="L30" s="1031"/>
      <c r="M30" s="1031"/>
      <c r="N30" s="1031"/>
      <c r="O30" s="1031"/>
      <c r="P30" s="1032"/>
      <c r="Q30" s="1038">
        <v>349</v>
      </c>
      <c r="R30" s="1039"/>
      <c r="S30" s="1039"/>
      <c r="T30" s="1039"/>
      <c r="U30" s="1039"/>
      <c r="V30" s="1039">
        <v>346</v>
      </c>
      <c r="W30" s="1039"/>
      <c r="X30" s="1039"/>
      <c r="Y30" s="1039"/>
      <c r="Z30" s="1039"/>
      <c r="AA30" s="1039">
        <v>2</v>
      </c>
      <c r="AB30" s="1039"/>
      <c r="AC30" s="1039"/>
      <c r="AD30" s="1039"/>
      <c r="AE30" s="1040"/>
      <c r="AF30" s="1035">
        <v>2</v>
      </c>
      <c r="AG30" s="1036"/>
      <c r="AH30" s="1036"/>
      <c r="AI30" s="1036"/>
      <c r="AJ30" s="1037"/>
      <c r="AK30" s="980">
        <v>63</v>
      </c>
      <c r="AL30" s="971"/>
      <c r="AM30" s="971"/>
      <c r="AN30" s="971"/>
      <c r="AO30" s="971"/>
      <c r="AP30" s="971" t="s">
        <v>546</v>
      </c>
      <c r="AQ30" s="971"/>
      <c r="AR30" s="971"/>
      <c r="AS30" s="971"/>
      <c r="AT30" s="971"/>
      <c r="AU30" s="971" t="s">
        <v>546</v>
      </c>
      <c r="AV30" s="971"/>
      <c r="AW30" s="971"/>
      <c r="AX30" s="971"/>
      <c r="AY30" s="971"/>
      <c r="AZ30" s="1041" t="s">
        <v>546</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2">
      <c r="A31" s="230">
        <v>4</v>
      </c>
      <c r="B31" s="1030" t="s">
        <v>392</v>
      </c>
      <c r="C31" s="1031"/>
      <c r="D31" s="1031"/>
      <c r="E31" s="1031"/>
      <c r="F31" s="1031"/>
      <c r="G31" s="1031"/>
      <c r="H31" s="1031"/>
      <c r="I31" s="1031"/>
      <c r="J31" s="1031"/>
      <c r="K31" s="1031"/>
      <c r="L31" s="1031"/>
      <c r="M31" s="1031"/>
      <c r="N31" s="1031"/>
      <c r="O31" s="1031"/>
      <c r="P31" s="1032"/>
      <c r="Q31" s="1038">
        <v>399</v>
      </c>
      <c r="R31" s="1039"/>
      <c r="S31" s="1039"/>
      <c r="T31" s="1039"/>
      <c r="U31" s="1039"/>
      <c r="V31" s="1039">
        <v>415</v>
      </c>
      <c r="W31" s="1039"/>
      <c r="X31" s="1039"/>
      <c r="Y31" s="1039"/>
      <c r="Z31" s="1039"/>
      <c r="AA31" s="1039">
        <v>-15</v>
      </c>
      <c r="AB31" s="1039"/>
      <c r="AC31" s="1039"/>
      <c r="AD31" s="1039"/>
      <c r="AE31" s="1040"/>
      <c r="AF31" s="1035">
        <v>420</v>
      </c>
      <c r="AG31" s="1036"/>
      <c r="AH31" s="1036"/>
      <c r="AI31" s="1036"/>
      <c r="AJ31" s="1037"/>
      <c r="AK31" s="980" t="s">
        <v>546</v>
      </c>
      <c r="AL31" s="971"/>
      <c r="AM31" s="971"/>
      <c r="AN31" s="971"/>
      <c r="AO31" s="971"/>
      <c r="AP31" s="971">
        <v>1085</v>
      </c>
      <c r="AQ31" s="971"/>
      <c r="AR31" s="971"/>
      <c r="AS31" s="971"/>
      <c r="AT31" s="971"/>
      <c r="AU31" s="971">
        <v>17</v>
      </c>
      <c r="AV31" s="971"/>
      <c r="AW31" s="971"/>
      <c r="AX31" s="971"/>
      <c r="AY31" s="971"/>
      <c r="AZ31" s="1041" t="s">
        <v>546</v>
      </c>
      <c r="BA31" s="1041"/>
      <c r="BB31" s="1041"/>
      <c r="BC31" s="1041"/>
      <c r="BD31" s="1041"/>
      <c r="BE31" s="972" t="s">
        <v>393</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2">
      <c r="A32" s="230">
        <v>5</v>
      </c>
      <c r="B32" s="1030" t="s">
        <v>394</v>
      </c>
      <c r="C32" s="1031"/>
      <c r="D32" s="1031"/>
      <c r="E32" s="1031"/>
      <c r="F32" s="1031"/>
      <c r="G32" s="1031"/>
      <c r="H32" s="1031"/>
      <c r="I32" s="1031"/>
      <c r="J32" s="1031"/>
      <c r="K32" s="1031"/>
      <c r="L32" s="1031"/>
      <c r="M32" s="1031"/>
      <c r="N32" s="1031"/>
      <c r="O32" s="1031"/>
      <c r="P32" s="1032"/>
      <c r="Q32" s="1038">
        <v>474</v>
      </c>
      <c r="R32" s="1039"/>
      <c r="S32" s="1039"/>
      <c r="T32" s="1039"/>
      <c r="U32" s="1039"/>
      <c r="V32" s="1039">
        <v>485</v>
      </c>
      <c r="W32" s="1039"/>
      <c r="X32" s="1039"/>
      <c r="Y32" s="1039"/>
      <c r="Z32" s="1039"/>
      <c r="AA32" s="1039">
        <v>-11</v>
      </c>
      <c r="AB32" s="1039"/>
      <c r="AC32" s="1039"/>
      <c r="AD32" s="1039"/>
      <c r="AE32" s="1040"/>
      <c r="AF32" s="1035">
        <v>151</v>
      </c>
      <c r="AG32" s="1036"/>
      <c r="AH32" s="1036"/>
      <c r="AI32" s="1036"/>
      <c r="AJ32" s="1037"/>
      <c r="AK32" s="980" t="s">
        <v>546</v>
      </c>
      <c r="AL32" s="971"/>
      <c r="AM32" s="971"/>
      <c r="AN32" s="971"/>
      <c r="AO32" s="971"/>
      <c r="AP32" s="971">
        <v>2278</v>
      </c>
      <c r="AQ32" s="971"/>
      <c r="AR32" s="971"/>
      <c r="AS32" s="971"/>
      <c r="AT32" s="971"/>
      <c r="AU32" s="971">
        <v>1171</v>
      </c>
      <c r="AV32" s="971"/>
      <c r="AW32" s="971"/>
      <c r="AX32" s="971"/>
      <c r="AY32" s="971"/>
      <c r="AZ32" s="1041" t="s">
        <v>546</v>
      </c>
      <c r="BA32" s="1041"/>
      <c r="BB32" s="1041"/>
      <c r="BC32" s="1041"/>
      <c r="BD32" s="1041"/>
      <c r="BE32" s="972" t="s">
        <v>393</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2">
      <c r="A33" s="230">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2">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2">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2">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2">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2">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2">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2">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2">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2">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2">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2">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2">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2">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2">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2">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2">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2">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2">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2">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2">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2">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2">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2">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2">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2">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2">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2">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5">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2">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395</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5">
      <c r="A63" s="228" t="s">
        <v>377</v>
      </c>
      <c r="B63" s="937" t="s">
        <v>396</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751</v>
      </c>
      <c r="AG63" s="959"/>
      <c r="AH63" s="959"/>
      <c r="AI63" s="959"/>
      <c r="AJ63" s="1022"/>
      <c r="AK63" s="1023"/>
      <c r="AL63" s="963"/>
      <c r="AM63" s="963"/>
      <c r="AN63" s="963"/>
      <c r="AO63" s="963"/>
      <c r="AP63" s="959">
        <v>3363</v>
      </c>
      <c r="AQ63" s="959"/>
      <c r="AR63" s="959"/>
      <c r="AS63" s="959"/>
      <c r="AT63" s="959"/>
      <c r="AU63" s="959">
        <v>1188</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5">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2">
      <c r="A66" s="995" t="s">
        <v>398</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399</v>
      </c>
      <c r="AV66" s="1002"/>
      <c r="AW66" s="1002"/>
      <c r="AX66" s="1002"/>
      <c r="AY66" s="1003"/>
      <c r="AZ66" s="1001" t="s">
        <v>365</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2">
      <c r="A68" s="224">
        <v>1</v>
      </c>
      <c r="B68" s="985" t="s">
        <v>547</v>
      </c>
      <c r="C68" s="986"/>
      <c r="D68" s="986"/>
      <c r="E68" s="986"/>
      <c r="F68" s="986"/>
      <c r="G68" s="986"/>
      <c r="H68" s="986"/>
      <c r="I68" s="986"/>
      <c r="J68" s="986"/>
      <c r="K68" s="986"/>
      <c r="L68" s="986"/>
      <c r="M68" s="986"/>
      <c r="N68" s="986"/>
      <c r="O68" s="986"/>
      <c r="P68" s="987"/>
      <c r="Q68" s="988">
        <v>2263</v>
      </c>
      <c r="R68" s="982"/>
      <c r="S68" s="982"/>
      <c r="T68" s="982"/>
      <c r="U68" s="982"/>
      <c r="V68" s="982">
        <v>2225</v>
      </c>
      <c r="W68" s="982"/>
      <c r="X68" s="982"/>
      <c r="Y68" s="982"/>
      <c r="Z68" s="982"/>
      <c r="AA68" s="982">
        <v>38</v>
      </c>
      <c r="AB68" s="982"/>
      <c r="AC68" s="982"/>
      <c r="AD68" s="982"/>
      <c r="AE68" s="982"/>
      <c r="AF68" s="982">
        <v>38</v>
      </c>
      <c r="AG68" s="982"/>
      <c r="AH68" s="982"/>
      <c r="AI68" s="982"/>
      <c r="AJ68" s="982"/>
      <c r="AK68" s="982" t="s">
        <v>546</v>
      </c>
      <c r="AL68" s="982"/>
      <c r="AM68" s="982"/>
      <c r="AN68" s="982"/>
      <c r="AO68" s="982"/>
      <c r="AP68" s="982" t="s">
        <v>546</v>
      </c>
      <c r="AQ68" s="982"/>
      <c r="AR68" s="982"/>
      <c r="AS68" s="982"/>
      <c r="AT68" s="982"/>
      <c r="AU68" s="982" t="s">
        <v>546</v>
      </c>
      <c r="AV68" s="982"/>
      <c r="AW68" s="982"/>
      <c r="AX68" s="982"/>
      <c r="AY68" s="982"/>
      <c r="AZ68" s="983" t="s">
        <v>548</v>
      </c>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2">
      <c r="A69" s="226">
        <v>2</v>
      </c>
      <c r="B69" s="974" t="s">
        <v>547</v>
      </c>
      <c r="C69" s="975"/>
      <c r="D69" s="975"/>
      <c r="E69" s="975"/>
      <c r="F69" s="975"/>
      <c r="G69" s="975"/>
      <c r="H69" s="975"/>
      <c r="I69" s="975"/>
      <c r="J69" s="975"/>
      <c r="K69" s="975"/>
      <c r="L69" s="975"/>
      <c r="M69" s="975"/>
      <c r="N69" s="975"/>
      <c r="O69" s="975"/>
      <c r="P69" s="976"/>
      <c r="Q69" s="977">
        <v>924950</v>
      </c>
      <c r="R69" s="971"/>
      <c r="S69" s="971"/>
      <c r="T69" s="971"/>
      <c r="U69" s="971"/>
      <c r="V69" s="971">
        <v>909345</v>
      </c>
      <c r="W69" s="971"/>
      <c r="X69" s="971"/>
      <c r="Y69" s="971"/>
      <c r="Z69" s="971"/>
      <c r="AA69" s="971">
        <v>15606</v>
      </c>
      <c r="AB69" s="971"/>
      <c r="AC69" s="971"/>
      <c r="AD69" s="971"/>
      <c r="AE69" s="971"/>
      <c r="AF69" s="971">
        <v>15606</v>
      </c>
      <c r="AG69" s="971"/>
      <c r="AH69" s="971"/>
      <c r="AI69" s="971"/>
      <c r="AJ69" s="971"/>
      <c r="AK69" s="971">
        <v>9690</v>
      </c>
      <c r="AL69" s="971"/>
      <c r="AM69" s="971"/>
      <c r="AN69" s="971"/>
      <c r="AO69" s="971"/>
      <c r="AP69" s="971" t="s">
        <v>546</v>
      </c>
      <c r="AQ69" s="971"/>
      <c r="AR69" s="971"/>
      <c r="AS69" s="971"/>
      <c r="AT69" s="971"/>
      <c r="AU69" s="971" t="s">
        <v>546</v>
      </c>
      <c r="AV69" s="971"/>
      <c r="AW69" s="971"/>
      <c r="AX69" s="971"/>
      <c r="AY69" s="971"/>
      <c r="AZ69" s="972" t="s">
        <v>549</v>
      </c>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2">
      <c r="A70" s="226">
        <v>3</v>
      </c>
      <c r="B70" s="974" t="s">
        <v>550</v>
      </c>
      <c r="C70" s="975"/>
      <c r="D70" s="975"/>
      <c r="E70" s="975"/>
      <c r="F70" s="975"/>
      <c r="G70" s="975"/>
      <c r="H70" s="975"/>
      <c r="I70" s="975"/>
      <c r="J70" s="975"/>
      <c r="K70" s="975"/>
      <c r="L70" s="975"/>
      <c r="M70" s="975"/>
      <c r="N70" s="975"/>
      <c r="O70" s="975"/>
      <c r="P70" s="976"/>
      <c r="Q70" s="977">
        <v>22583</v>
      </c>
      <c r="R70" s="971"/>
      <c r="S70" s="971"/>
      <c r="T70" s="971"/>
      <c r="U70" s="971"/>
      <c r="V70" s="971">
        <v>21732</v>
      </c>
      <c r="W70" s="971"/>
      <c r="X70" s="971"/>
      <c r="Y70" s="971"/>
      <c r="Z70" s="971"/>
      <c r="AA70" s="971">
        <v>851</v>
      </c>
      <c r="AB70" s="971"/>
      <c r="AC70" s="971"/>
      <c r="AD70" s="971"/>
      <c r="AE70" s="971"/>
      <c r="AF70" s="971">
        <v>851</v>
      </c>
      <c r="AG70" s="971"/>
      <c r="AH70" s="971"/>
      <c r="AI70" s="971"/>
      <c r="AJ70" s="971"/>
      <c r="AK70" s="971">
        <v>21</v>
      </c>
      <c r="AL70" s="971"/>
      <c r="AM70" s="971"/>
      <c r="AN70" s="971"/>
      <c r="AO70" s="971"/>
      <c r="AP70" s="971" t="s">
        <v>546</v>
      </c>
      <c r="AQ70" s="971"/>
      <c r="AR70" s="971"/>
      <c r="AS70" s="971"/>
      <c r="AT70" s="971"/>
      <c r="AU70" s="971" t="s">
        <v>546</v>
      </c>
      <c r="AV70" s="971"/>
      <c r="AW70" s="971"/>
      <c r="AX70" s="971"/>
      <c r="AY70" s="971"/>
      <c r="AZ70" s="972" t="s">
        <v>548</v>
      </c>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2">
      <c r="A71" s="226">
        <v>4</v>
      </c>
      <c r="B71" s="974" t="s">
        <v>550</v>
      </c>
      <c r="C71" s="975"/>
      <c r="D71" s="975"/>
      <c r="E71" s="975"/>
      <c r="F71" s="975"/>
      <c r="G71" s="975"/>
      <c r="H71" s="975"/>
      <c r="I71" s="975"/>
      <c r="J71" s="975"/>
      <c r="K71" s="975"/>
      <c r="L71" s="975"/>
      <c r="M71" s="975"/>
      <c r="N71" s="975"/>
      <c r="O71" s="975"/>
      <c r="P71" s="976"/>
      <c r="Q71" s="977">
        <v>138</v>
      </c>
      <c r="R71" s="971"/>
      <c r="S71" s="971"/>
      <c r="T71" s="971"/>
      <c r="U71" s="971"/>
      <c r="V71" s="971">
        <v>94</v>
      </c>
      <c r="W71" s="971"/>
      <c r="X71" s="971"/>
      <c r="Y71" s="971"/>
      <c r="Z71" s="971"/>
      <c r="AA71" s="971">
        <v>44</v>
      </c>
      <c r="AB71" s="971"/>
      <c r="AC71" s="971"/>
      <c r="AD71" s="971"/>
      <c r="AE71" s="971"/>
      <c r="AF71" s="971">
        <v>44</v>
      </c>
      <c r="AG71" s="971"/>
      <c r="AH71" s="971"/>
      <c r="AI71" s="971"/>
      <c r="AJ71" s="971"/>
      <c r="AK71" s="971" t="s">
        <v>546</v>
      </c>
      <c r="AL71" s="971"/>
      <c r="AM71" s="971"/>
      <c r="AN71" s="971"/>
      <c r="AO71" s="971"/>
      <c r="AP71" s="971" t="s">
        <v>546</v>
      </c>
      <c r="AQ71" s="971"/>
      <c r="AR71" s="971"/>
      <c r="AS71" s="971"/>
      <c r="AT71" s="971"/>
      <c r="AU71" s="971" t="s">
        <v>546</v>
      </c>
      <c r="AV71" s="971"/>
      <c r="AW71" s="971"/>
      <c r="AX71" s="971"/>
      <c r="AY71" s="971"/>
      <c r="AZ71" s="972" t="s">
        <v>551</v>
      </c>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2">
      <c r="A72" s="226">
        <v>5</v>
      </c>
      <c r="B72" s="974" t="s">
        <v>552</v>
      </c>
      <c r="C72" s="975"/>
      <c r="D72" s="975"/>
      <c r="E72" s="975"/>
      <c r="F72" s="975"/>
      <c r="G72" s="975"/>
      <c r="H72" s="975"/>
      <c r="I72" s="975"/>
      <c r="J72" s="975"/>
      <c r="K72" s="975"/>
      <c r="L72" s="975"/>
      <c r="M72" s="975"/>
      <c r="N72" s="975"/>
      <c r="O72" s="975"/>
      <c r="P72" s="976"/>
      <c r="Q72" s="977">
        <v>308</v>
      </c>
      <c r="R72" s="971"/>
      <c r="S72" s="971"/>
      <c r="T72" s="971"/>
      <c r="U72" s="971"/>
      <c r="V72" s="971">
        <v>290</v>
      </c>
      <c r="W72" s="971"/>
      <c r="X72" s="971"/>
      <c r="Y72" s="971"/>
      <c r="Z72" s="971"/>
      <c r="AA72" s="971">
        <v>18</v>
      </c>
      <c r="AB72" s="971"/>
      <c r="AC72" s="971"/>
      <c r="AD72" s="971"/>
      <c r="AE72" s="971"/>
      <c r="AF72" s="971">
        <v>18</v>
      </c>
      <c r="AG72" s="971"/>
      <c r="AH72" s="971"/>
      <c r="AI72" s="971"/>
      <c r="AJ72" s="971"/>
      <c r="AK72" s="971">
        <v>7</v>
      </c>
      <c r="AL72" s="971"/>
      <c r="AM72" s="971"/>
      <c r="AN72" s="971"/>
      <c r="AO72" s="971"/>
      <c r="AP72" s="971" t="s">
        <v>546</v>
      </c>
      <c r="AQ72" s="971"/>
      <c r="AR72" s="971"/>
      <c r="AS72" s="971"/>
      <c r="AT72" s="971"/>
      <c r="AU72" s="971" t="s">
        <v>546</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2">
      <c r="A73" s="226">
        <v>6</v>
      </c>
      <c r="B73" s="974" t="s">
        <v>553</v>
      </c>
      <c r="C73" s="975"/>
      <c r="D73" s="975"/>
      <c r="E73" s="975"/>
      <c r="F73" s="975"/>
      <c r="G73" s="975"/>
      <c r="H73" s="975"/>
      <c r="I73" s="975"/>
      <c r="J73" s="975"/>
      <c r="K73" s="975"/>
      <c r="L73" s="975"/>
      <c r="M73" s="975"/>
      <c r="N73" s="975"/>
      <c r="O73" s="975"/>
      <c r="P73" s="976"/>
      <c r="Q73" s="977">
        <v>7162</v>
      </c>
      <c r="R73" s="971"/>
      <c r="S73" s="971"/>
      <c r="T73" s="971"/>
      <c r="U73" s="971"/>
      <c r="V73" s="971">
        <v>6818</v>
      </c>
      <c r="W73" s="971"/>
      <c r="X73" s="971"/>
      <c r="Y73" s="971"/>
      <c r="Z73" s="971"/>
      <c r="AA73" s="971">
        <v>344</v>
      </c>
      <c r="AB73" s="971"/>
      <c r="AC73" s="971"/>
      <c r="AD73" s="971"/>
      <c r="AE73" s="971"/>
      <c r="AF73" s="971">
        <v>124</v>
      </c>
      <c r="AG73" s="971"/>
      <c r="AH73" s="971"/>
      <c r="AI73" s="971"/>
      <c r="AJ73" s="971"/>
      <c r="AK73" s="971" t="s">
        <v>546</v>
      </c>
      <c r="AL73" s="971"/>
      <c r="AM73" s="971"/>
      <c r="AN73" s="971"/>
      <c r="AO73" s="971"/>
      <c r="AP73" s="971">
        <v>2857</v>
      </c>
      <c r="AQ73" s="971"/>
      <c r="AR73" s="971"/>
      <c r="AS73" s="971"/>
      <c r="AT73" s="971"/>
      <c r="AU73" s="971">
        <v>286</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2">
      <c r="A74" s="226">
        <v>7</v>
      </c>
      <c r="B74" s="974" t="s">
        <v>554</v>
      </c>
      <c r="C74" s="975"/>
      <c r="D74" s="975"/>
      <c r="E74" s="975"/>
      <c r="F74" s="975"/>
      <c r="G74" s="975"/>
      <c r="H74" s="975"/>
      <c r="I74" s="975"/>
      <c r="J74" s="975"/>
      <c r="K74" s="975"/>
      <c r="L74" s="975"/>
      <c r="M74" s="975"/>
      <c r="N74" s="975"/>
      <c r="O74" s="975"/>
      <c r="P74" s="976"/>
      <c r="Q74" s="977">
        <v>77</v>
      </c>
      <c r="R74" s="971"/>
      <c r="S74" s="971"/>
      <c r="T74" s="971"/>
      <c r="U74" s="971"/>
      <c r="V74" s="971">
        <v>69</v>
      </c>
      <c r="W74" s="971"/>
      <c r="X74" s="971"/>
      <c r="Y74" s="971"/>
      <c r="Z74" s="971"/>
      <c r="AA74" s="971">
        <v>8</v>
      </c>
      <c r="AB74" s="971"/>
      <c r="AC74" s="971"/>
      <c r="AD74" s="971"/>
      <c r="AE74" s="971"/>
      <c r="AF74" s="971">
        <v>8</v>
      </c>
      <c r="AG74" s="971"/>
      <c r="AH74" s="971"/>
      <c r="AI74" s="971"/>
      <c r="AJ74" s="971"/>
      <c r="AK74" s="971" t="s">
        <v>546</v>
      </c>
      <c r="AL74" s="971"/>
      <c r="AM74" s="971"/>
      <c r="AN74" s="971"/>
      <c r="AO74" s="971"/>
      <c r="AP74" s="971" t="s">
        <v>546</v>
      </c>
      <c r="AQ74" s="971"/>
      <c r="AR74" s="971"/>
      <c r="AS74" s="971"/>
      <c r="AT74" s="971"/>
      <c r="AU74" s="971" t="s">
        <v>546</v>
      </c>
      <c r="AV74" s="971"/>
      <c r="AW74" s="971"/>
      <c r="AX74" s="971"/>
      <c r="AY74" s="971"/>
      <c r="AZ74" s="972" t="s">
        <v>548</v>
      </c>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2">
      <c r="A75" s="226">
        <v>8</v>
      </c>
      <c r="B75" s="974" t="s">
        <v>554</v>
      </c>
      <c r="C75" s="975"/>
      <c r="D75" s="975"/>
      <c r="E75" s="975"/>
      <c r="F75" s="975"/>
      <c r="G75" s="975"/>
      <c r="H75" s="975"/>
      <c r="I75" s="975"/>
      <c r="J75" s="975"/>
      <c r="K75" s="975"/>
      <c r="L75" s="975"/>
      <c r="M75" s="975"/>
      <c r="N75" s="975"/>
      <c r="O75" s="975"/>
      <c r="P75" s="976"/>
      <c r="Q75" s="978">
        <v>247</v>
      </c>
      <c r="R75" s="979"/>
      <c r="S75" s="979"/>
      <c r="T75" s="979"/>
      <c r="U75" s="980"/>
      <c r="V75" s="981">
        <v>228</v>
      </c>
      <c r="W75" s="979"/>
      <c r="X75" s="979"/>
      <c r="Y75" s="979"/>
      <c r="Z75" s="980"/>
      <c r="AA75" s="981">
        <v>19</v>
      </c>
      <c r="AB75" s="979"/>
      <c r="AC75" s="979"/>
      <c r="AD75" s="979"/>
      <c r="AE75" s="980"/>
      <c r="AF75" s="981">
        <v>19</v>
      </c>
      <c r="AG75" s="979"/>
      <c r="AH75" s="979"/>
      <c r="AI75" s="979"/>
      <c r="AJ75" s="980"/>
      <c r="AK75" s="981" t="s">
        <v>546</v>
      </c>
      <c r="AL75" s="979"/>
      <c r="AM75" s="979"/>
      <c r="AN75" s="979"/>
      <c r="AO75" s="980"/>
      <c r="AP75" s="981">
        <v>1422</v>
      </c>
      <c r="AQ75" s="979"/>
      <c r="AR75" s="979"/>
      <c r="AS75" s="979"/>
      <c r="AT75" s="980"/>
      <c r="AU75" s="981">
        <v>142</v>
      </c>
      <c r="AV75" s="979"/>
      <c r="AW75" s="979"/>
      <c r="AX75" s="979"/>
      <c r="AY75" s="980"/>
      <c r="AZ75" s="972" t="s">
        <v>555</v>
      </c>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2">
      <c r="A76" s="226">
        <v>9</v>
      </c>
      <c r="B76" s="974" t="s">
        <v>554</v>
      </c>
      <c r="C76" s="975"/>
      <c r="D76" s="975"/>
      <c r="E76" s="975"/>
      <c r="F76" s="975"/>
      <c r="G76" s="975"/>
      <c r="H76" s="975"/>
      <c r="I76" s="975"/>
      <c r="J76" s="975"/>
      <c r="K76" s="975"/>
      <c r="L76" s="975"/>
      <c r="M76" s="975"/>
      <c r="N76" s="975"/>
      <c r="O76" s="975"/>
      <c r="P76" s="976"/>
      <c r="Q76" s="978">
        <v>76</v>
      </c>
      <c r="R76" s="979"/>
      <c r="S76" s="979"/>
      <c r="T76" s="979"/>
      <c r="U76" s="980"/>
      <c r="V76" s="981">
        <v>66</v>
      </c>
      <c r="W76" s="979"/>
      <c r="X76" s="979"/>
      <c r="Y76" s="979"/>
      <c r="Z76" s="980"/>
      <c r="AA76" s="981">
        <v>10</v>
      </c>
      <c r="AB76" s="979"/>
      <c r="AC76" s="979"/>
      <c r="AD76" s="979"/>
      <c r="AE76" s="980"/>
      <c r="AF76" s="981">
        <v>10</v>
      </c>
      <c r="AG76" s="979"/>
      <c r="AH76" s="979"/>
      <c r="AI76" s="979"/>
      <c r="AJ76" s="980"/>
      <c r="AK76" s="981" t="s">
        <v>546</v>
      </c>
      <c r="AL76" s="979"/>
      <c r="AM76" s="979"/>
      <c r="AN76" s="979"/>
      <c r="AO76" s="980"/>
      <c r="AP76" s="981" t="s">
        <v>546</v>
      </c>
      <c r="AQ76" s="979"/>
      <c r="AR76" s="979"/>
      <c r="AS76" s="979"/>
      <c r="AT76" s="980"/>
      <c r="AU76" s="981" t="s">
        <v>546</v>
      </c>
      <c r="AV76" s="979"/>
      <c r="AW76" s="979"/>
      <c r="AX76" s="979"/>
      <c r="AY76" s="980"/>
      <c r="AZ76" s="972" t="s">
        <v>556</v>
      </c>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2">
      <c r="A77" s="226">
        <v>10</v>
      </c>
      <c r="B77" s="974" t="s">
        <v>554</v>
      </c>
      <c r="C77" s="975"/>
      <c r="D77" s="975"/>
      <c r="E77" s="975"/>
      <c r="F77" s="975"/>
      <c r="G77" s="975"/>
      <c r="H77" s="975"/>
      <c r="I77" s="975"/>
      <c r="J77" s="975"/>
      <c r="K77" s="975"/>
      <c r="L77" s="975"/>
      <c r="M77" s="975"/>
      <c r="N77" s="975"/>
      <c r="O77" s="975"/>
      <c r="P77" s="976"/>
      <c r="Q77" s="978">
        <v>2</v>
      </c>
      <c r="R77" s="979"/>
      <c r="S77" s="979"/>
      <c r="T77" s="979"/>
      <c r="U77" s="980"/>
      <c r="V77" s="981">
        <v>2</v>
      </c>
      <c r="W77" s="979"/>
      <c r="X77" s="979"/>
      <c r="Y77" s="979"/>
      <c r="Z77" s="980"/>
      <c r="AA77" s="981">
        <v>1</v>
      </c>
      <c r="AB77" s="979"/>
      <c r="AC77" s="979"/>
      <c r="AD77" s="979"/>
      <c r="AE77" s="980"/>
      <c r="AF77" s="981">
        <v>1</v>
      </c>
      <c r="AG77" s="979"/>
      <c r="AH77" s="979"/>
      <c r="AI77" s="979"/>
      <c r="AJ77" s="980"/>
      <c r="AK77" s="981" t="s">
        <v>546</v>
      </c>
      <c r="AL77" s="979"/>
      <c r="AM77" s="979"/>
      <c r="AN77" s="979"/>
      <c r="AO77" s="980"/>
      <c r="AP77" s="981" t="s">
        <v>546</v>
      </c>
      <c r="AQ77" s="979"/>
      <c r="AR77" s="979"/>
      <c r="AS77" s="979"/>
      <c r="AT77" s="980"/>
      <c r="AU77" s="981" t="s">
        <v>546</v>
      </c>
      <c r="AV77" s="979"/>
      <c r="AW77" s="979"/>
      <c r="AX77" s="979"/>
      <c r="AY77" s="980"/>
      <c r="AZ77" s="972" t="s">
        <v>557</v>
      </c>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2">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2">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2">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2">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2">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2">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2">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2">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2">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2">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5">
      <c r="A88" s="228" t="s">
        <v>377</v>
      </c>
      <c r="B88" s="937" t="s">
        <v>400</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v>4279</v>
      </c>
      <c r="AQ88" s="959"/>
      <c r="AR88" s="959"/>
      <c r="AS88" s="959"/>
      <c r="AT88" s="959"/>
      <c r="AU88" s="959">
        <v>428</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937" t="s">
        <v>401</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402</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403</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42" t="s">
        <v>406</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407</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2">
      <c r="A109" s="895" t="s">
        <v>408</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409</v>
      </c>
      <c r="AB109" s="896"/>
      <c r="AC109" s="896"/>
      <c r="AD109" s="896"/>
      <c r="AE109" s="897"/>
      <c r="AF109" s="898" t="s">
        <v>410</v>
      </c>
      <c r="AG109" s="896"/>
      <c r="AH109" s="896"/>
      <c r="AI109" s="896"/>
      <c r="AJ109" s="897"/>
      <c r="AK109" s="898" t="s">
        <v>295</v>
      </c>
      <c r="AL109" s="896"/>
      <c r="AM109" s="896"/>
      <c r="AN109" s="896"/>
      <c r="AO109" s="897"/>
      <c r="AP109" s="898" t="s">
        <v>411</v>
      </c>
      <c r="AQ109" s="896"/>
      <c r="AR109" s="896"/>
      <c r="AS109" s="896"/>
      <c r="AT109" s="929"/>
      <c r="AU109" s="895" t="s">
        <v>408</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409</v>
      </c>
      <c r="BR109" s="896"/>
      <c r="BS109" s="896"/>
      <c r="BT109" s="896"/>
      <c r="BU109" s="897"/>
      <c r="BV109" s="898" t="s">
        <v>410</v>
      </c>
      <c r="BW109" s="896"/>
      <c r="BX109" s="896"/>
      <c r="BY109" s="896"/>
      <c r="BZ109" s="897"/>
      <c r="CA109" s="898" t="s">
        <v>295</v>
      </c>
      <c r="CB109" s="896"/>
      <c r="CC109" s="896"/>
      <c r="CD109" s="896"/>
      <c r="CE109" s="897"/>
      <c r="CF109" s="936" t="s">
        <v>411</v>
      </c>
      <c r="CG109" s="936"/>
      <c r="CH109" s="936"/>
      <c r="CI109" s="936"/>
      <c r="CJ109" s="936"/>
      <c r="CK109" s="898" t="s">
        <v>412</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409</v>
      </c>
      <c r="DH109" s="896"/>
      <c r="DI109" s="896"/>
      <c r="DJ109" s="896"/>
      <c r="DK109" s="897"/>
      <c r="DL109" s="898" t="s">
        <v>410</v>
      </c>
      <c r="DM109" s="896"/>
      <c r="DN109" s="896"/>
      <c r="DO109" s="896"/>
      <c r="DP109" s="897"/>
      <c r="DQ109" s="898" t="s">
        <v>295</v>
      </c>
      <c r="DR109" s="896"/>
      <c r="DS109" s="896"/>
      <c r="DT109" s="896"/>
      <c r="DU109" s="897"/>
      <c r="DV109" s="898" t="s">
        <v>411</v>
      </c>
      <c r="DW109" s="896"/>
      <c r="DX109" s="896"/>
      <c r="DY109" s="896"/>
      <c r="DZ109" s="929"/>
    </row>
    <row r="110" spans="1:131" s="218" customFormat="1" ht="26.25" customHeight="1" x14ac:dyDescent="0.2">
      <c r="A110" s="807" t="s">
        <v>413</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626714</v>
      </c>
      <c r="AB110" s="889"/>
      <c r="AC110" s="889"/>
      <c r="AD110" s="889"/>
      <c r="AE110" s="890"/>
      <c r="AF110" s="891">
        <v>615444</v>
      </c>
      <c r="AG110" s="889"/>
      <c r="AH110" s="889"/>
      <c r="AI110" s="889"/>
      <c r="AJ110" s="890"/>
      <c r="AK110" s="891">
        <v>616743</v>
      </c>
      <c r="AL110" s="889"/>
      <c r="AM110" s="889"/>
      <c r="AN110" s="889"/>
      <c r="AO110" s="890"/>
      <c r="AP110" s="892">
        <v>12.3</v>
      </c>
      <c r="AQ110" s="893"/>
      <c r="AR110" s="893"/>
      <c r="AS110" s="893"/>
      <c r="AT110" s="894"/>
      <c r="AU110" s="930" t="s">
        <v>69</v>
      </c>
      <c r="AV110" s="931"/>
      <c r="AW110" s="931"/>
      <c r="AX110" s="931"/>
      <c r="AY110" s="931"/>
      <c r="AZ110" s="860" t="s">
        <v>414</v>
      </c>
      <c r="BA110" s="808"/>
      <c r="BB110" s="808"/>
      <c r="BC110" s="808"/>
      <c r="BD110" s="808"/>
      <c r="BE110" s="808"/>
      <c r="BF110" s="808"/>
      <c r="BG110" s="808"/>
      <c r="BH110" s="808"/>
      <c r="BI110" s="808"/>
      <c r="BJ110" s="808"/>
      <c r="BK110" s="808"/>
      <c r="BL110" s="808"/>
      <c r="BM110" s="808"/>
      <c r="BN110" s="808"/>
      <c r="BO110" s="808"/>
      <c r="BP110" s="809"/>
      <c r="BQ110" s="861">
        <v>5774930</v>
      </c>
      <c r="BR110" s="842"/>
      <c r="BS110" s="842"/>
      <c r="BT110" s="842"/>
      <c r="BU110" s="842"/>
      <c r="BV110" s="842">
        <v>5389665</v>
      </c>
      <c r="BW110" s="842"/>
      <c r="BX110" s="842"/>
      <c r="BY110" s="842"/>
      <c r="BZ110" s="842"/>
      <c r="CA110" s="842">
        <v>5316366</v>
      </c>
      <c r="CB110" s="842"/>
      <c r="CC110" s="842"/>
      <c r="CD110" s="842"/>
      <c r="CE110" s="842"/>
      <c r="CF110" s="866">
        <v>105.6</v>
      </c>
      <c r="CG110" s="867"/>
      <c r="CH110" s="867"/>
      <c r="CI110" s="867"/>
      <c r="CJ110" s="867"/>
      <c r="CK110" s="926" t="s">
        <v>415</v>
      </c>
      <c r="CL110" s="819"/>
      <c r="CM110" s="860" t="s">
        <v>416</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2">
      <c r="A111" s="774" t="s">
        <v>417</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418</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419</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2">
      <c r="A112" s="912" t="s">
        <v>420</v>
      </c>
      <c r="B112" s="913"/>
      <c r="C112" s="752" t="s">
        <v>421</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422</v>
      </c>
      <c r="BA112" s="752"/>
      <c r="BB112" s="752"/>
      <c r="BC112" s="752"/>
      <c r="BD112" s="752"/>
      <c r="BE112" s="752"/>
      <c r="BF112" s="752"/>
      <c r="BG112" s="752"/>
      <c r="BH112" s="752"/>
      <c r="BI112" s="752"/>
      <c r="BJ112" s="752"/>
      <c r="BK112" s="752"/>
      <c r="BL112" s="752"/>
      <c r="BM112" s="752"/>
      <c r="BN112" s="752"/>
      <c r="BO112" s="752"/>
      <c r="BP112" s="753"/>
      <c r="BQ112" s="816">
        <v>860977</v>
      </c>
      <c r="BR112" s="817"/>
      <c r="BS112" s="817"/>
      <c r="BT112" s="817"/>
      <c r="BU112" s="817"/>
      <c r="BV112" s="817">
        <v>1050691</v>
      </c>
      <c r="BW112" s="817"/>
      <c r="BX112" s="817"/>
      <c r="BY112" s="817"/>
      <c r="BZ112" s="817"/>
      <c r="CA112" s="817">
        <v>1188454</v>
      </c>
      <c r="CB112" s="817"/>
      <c r="CC112" s="817"/>
      <c r="CD112" s="817"/>
      <c r="CE112" s="817"/>
      <c r="CF112" s="875">
        <v>23.6</v>
      </c>
      <c r="CG112" s="876"/>
      <c r="CH112" s="876"/>
      <c r="CI112" s="876"/>
      <c r="CJ112" s="876"/>
      <c r="CK112" s="927"/>
      <c r="CL112" s="821"/>
      <c r="CM112" s="815" t="s">
        <v>423</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2">
      <c r="A113" s="914"/>
      <c r="B113" s="915"/>
      <c r="C113" s="752" t="s">
        <v>424</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57862</v>
      </c>
      <c r="AB113" s="919"/>
      <c r="AC113" s="919"/>
      <c r="AD113" s="919"/>
      <c r="AE113" s="920"/>
      <c r="AF113" s="921">
        <v>110629</v>
      </c>
      <c r="AG113" s="919"/>
      <c r="AH113" s="919"/>
      <c r="AI113" s="919"/>
      <c r="AJ113" s="920"/>
      <c r="AK113" s="921">
        <v>102888</v>
      </c>
      <c r="AL113" s="919"/>
      <c r="AM113" s="919"/>
      <c r="AN113" s="919"/>
      <c r="AO113" s="920"/>
      <c r="AP113" s="922">
        <v>2</v>
      </c>
      <c r="AQ113" s="923"/>
      <c r="AR113" s="923"/>
      <c r="AS113" s="923"/>
      <c r="AT113" s="924"/>
      <c r="AU113" s="932"/>
      <c r="AV113" s="933"/>
      <c r="AW113" s="933"/>
      <c r="AX113" s="933"/>
      <c r="AY113" s="933"/>
      <c r="AZ113" s="815" t="s">
        <v>425</v>
      </c>
      <c r="BA113" s="752"/>
      <c r="BB113" s="752"/>
      <c r="BC113" s="752"/>
      <c r="BD113" s="752"/>
      <c r="BE113" s="752"/>
      <c r="BF113" s="752"/>
      <c r="BG113" s="752"/>
      <c r="BH113" s="752"/>
      <c r="BI113" s="752"/>
      <c r="BJ113" s="752"/>
      <c r="BK113" s="752"/>
      <c r="BL113" s="752"/>
      <c r="BM113" s="752"/>
      <c r="BN113" s="752"/>
      <c r="BO113" s="752"/>
      <c r="BP113" s="753"/>
      <c r="BQ113" s="816">
        <v>303336</v>
      </c>
      <c r="BR113" s="817"/>
      <c r="BS113" s="817"/>
      <c r="BT113" s="817"/>
      <c r="BU113" s="817"/>
      <c r="BV113" s="817">
        <v>318330</v>
      </c>
      <c r="BW113" s="817"/>
      <c r="BX113" s="817"/>
      <c r="BY113" s="817"/>
      <c r="BZ113" s="817"/>
      <c r="CA113" s="817">
        <v>427892</v>
      </c>
      <c r="CB113" s="817"/>
      <c r="CC113" s="817"/>
      <c r="CD113" s="817"/>
      <c r="CE113" s="817"/>
      <c r="CF113" s="875">
        <v>8.5</v>
      </c>
      <c r="CG113" s="876"/>
      <c r="CH113" s="876"/>
      <c r="CI113" s="876"/>
      <c r="CJ113" s="876"/>
      <c r="CK113" s="927"/>
      <c r="CL113" s="821"/>
      <c r="CM113" s="815" t="s">
        <v>426</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2">
      <c r="A114" s="914"/>
      <c r="B114" s="915"/>
      <c r="C114" s="752" t="s">
        <v>427</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26437</v>
      </c>
      <c r="AB114" s="780"/>
      <c r="AC114" s="780"/>
      <c r="AD114" s="780"/>
      <c r="AE114" s="781"/>
      <c r="AF114" s="782">
        <v>24518</v>
      </c>
      <c r="AG114" s="780"/>
      <c r="AH114" s="780"/>
      <c r="AI114" s="780"/>
      <c r="AJ114" s="781"/>
      <c r="AK114" s="782">
        <v>28660</v>
      </c>
      <c r="AL114" s="780"/>
      <c r="AM114" s="780"/>
      <c r="AN114" s="780"/>
      <c r="AO114" s="781"/>
      <c r="AP114" s="824">
        <v>0.6</v>
      </c>
      <c r="AQ114" s="825"/>
      <c r="AR114" s="825"/>
      <c r="AS114" s="825"/>
      <c r="AT114" s="826"/>
      <c r="AU114" s="932"/>
      <c r="AV114" s="933"/>
      <c r="AW114" s="933"/>
      <c r="AX114" s="933"/>
      <c r="AY114" s="933"/>
      <c r="AZ114" s="815" t="s">
        <v>428</v>
      </c>
      <c r="BA114" s="752"/>
      <c r="BB114" s="752"/>
      <c r="BC114" s="752"/>
      <c r="BD114" s="752"/>
      <c r="BE114" s="752"/>
      <c r="BF114" s="752"/>
      <c r="BG114" s="752"/>
      <c r="BH114" s="752"/>
      <c r="BI114" s="752"/>
      <c r="BJ114" s="752"/>
      <c r="BK114" s="752"/>
      <c r="BL114" s="752"/>
      <c r="BM114" s="752"/>
      <c r="BN114" s="752"/>
      <c r="BO114" s="752"/>
      <c r="BP114" s="753"/>
      <c r="BQ114" s="816">
        <v>1324617</v>
      </c>
      <c r="BR114" s="817"/>
      <c r="BS114" s="817"/>
      <c r="BT114" s="817"/>
      <c r="BU114" s="817"/>
      <c r="BV114" s="817">
        <v>1312849</v>
      </c>
      <c r="BW114" s="817"/>
      <c r="BX114" s="817"/>
      <c r="BY114" s="817"/>
      <c r="BZ114" s="817"/>
      <c r="CA114" s="817">
        <v>1335660</v>
      </c>
      <c r="CB114" s="817"/>
      <c r="CC114" s="817"/>
      <c r="CD114" s="817"/>
      <c r="CE114" s="817"/>
      <c r="CF114" s="875">
        <v>26.5</v>
      </c>
      <c r="CG114" s="876"/>
      <c r="CH114" s="876"/>
      <c r="CI114" s="876"/>
      <c r="CJ114" s="876"/>
      <c r="CK114" s="927"/>
      <c r="CL114" s="821"/>
      <c r="CM114" s="815" t="s">
        <v>429</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2">
      <c r="A115" s="914"/>
      <c r="B115" s="915"/>
      <c r="C115" s="752" t="s">
        <v>430</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7</v>
      </c>
      <c r="AB115" s="919"/>
      <c r="AC115" s="919"/>
      <c r="AD115" s="919"/>
      <c r="AE115" s="920"/>
      <c r="AF115" s="921">
        <v>7</v>
      </c>
      <c r="AG115" s="919"/>
      <c r="AH115" s="919"/>
      <c r="AI115" s="919"/>
      <c r="AJ115" s="920"/>
      <c r="AK115" s="921">
        <v>4</v>
      </c>
      <c r="AL115" s="919"/>
      <c r="AM115" s="919"/>
      <c r="AN115" s="919"/>
      <c r="AO115" s="920"/>
      <c r="AP115" s="922">
        <v>0</v>
      </c>
      <c r="AQ115" s="923"/>
      <c r="AR115" s="923"/>
      <c r="AS115" s="923"/>
      <c r="AT115" s="924"/>
      <c r="AU115" s="932"/>
      <c r="AV115" s="933"/>
      <c r="AW115" s="933"/>
      <c r="AX115" s="933"/>
      <c r="AY115" s="933"/>
      <c r="AZ115" s="815" t="s">
        <v>431</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432</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2">
      <c r="A116" s="916"/>
      <c r="B116" s="917"/>
      <c r="C116" s="839" t="s">
        <v>433</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v>144</v>
      </c>
      <c r="AL116" s="780"/>
      <c r="AM116" s="780"/>
      <c r="AN116" s="780"/>
      <c r="AO116" s="781"/>
      <c r="AP116" s="824">
        <v>0</v>
      </c>
      <c r="AQ116" s="825"/>
      <c r="AR116" s="825"/>
      <c r="AS116" s="825"/>
      <c r="AT116" s="826"/>
      <c r="AU116" s="932"/>
      <c r="AV116" s="933"/>
      <c r="AW116" s="933"/>
      <c r="AX116" s="933"/>
      <c r="AY116" s="933"/>
      <c r="AZ116" s="909" t="s">
        <v>434</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435</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2">
      <c r="A117" s="895" t="s">
        <v>178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436</v>
      </c>
      <c r="Z117" s="897"/>
      <c r="AA117" s="902">
        <v>711020</v>
      </c>
      <c r="AB117" s="903"/>
      <c r="AC117" s="903"/>
      <c r="AD117" s="903"/>
      <c r="AE117" s="904"/>
      <c r="AF117" s="905">
        <v>750598</v>
      </c>
      <c r="AG117" s="903"/>
      <c r="AH117" s="903"/>
      <c r="AI117" s="903"/>
      <c r="AJ117" s="904"/>
      <c r="AK117" s="905">
        <v>748439</v>
      </c>
      <c r="AL117" s="903"/>
      <c r="AM117" s="903"/>
      <c r="AN117" s="903"/>
      <c r="AO117" s="904"/>
      <c r="AP117" s="906"/>
      <c r="AQ117" s="907"/>
      <c r="AR117" s="907"/>
      <c r="AS117" s="907"/>
      <c r="AT117" s="908"/>
      <c r="AU117" s="932"/>
      <c r="AV117" s="933"/>
      <c r="AW117" s="933"/>
      <c r="AX117" s="933"/>
      <c r="AY117" s="933"/>
      <c r="AZ117" s="863" t="s">
        <v>437</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438</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2">
      <c r="A118" s="895" t="s">
        <v>412</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409</v>
      </c>
      <c r="AB118" s="896"/>
      <c r="AC118" s="896"/>
      <c r="AD118" s="896"/>
      <c r="AE118" s="897"/>
      <c r="AF118" s="898" t="s">
        <v>410</v>
      </c>
      <c r="AG118" s="896"/>
      <c r="AH118" s="896"/>
      <c r="AI118" s="896"/>
      <c r="AJ118" s="897"/>
      <c r="AK118" s="898" t="s">
        <v>295</v>
      </c>
      <c r="AL118" s="896"/>
      <c r="AM118" s="896"/>
      <c r="AN118" s="896"/>
      <c r="AO118" s="897"/>
      <c r="AP118" s="899" t="s">
        <v>411</v>
      </c>
      <c r="AQ118" s="900"/>
      <c r="AR118" s="900"/>
      <c r="AS118" s="900"/>
      <c r="AT118" s="901"/>
      <c r="AU118" s="932"/>
      <c r="AV118" s="933"/>
      <c r="AW118" s="933"/>
      <c r="AX118" s="933"/>
      <c r="AY118" s="933"/>
      <c r="AZ118" s="838" t="s">
        <v>439</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440</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2">
      <c r="A119" s="818" t="s">
        <v>415</v>
      </c>
      <c r="B119" s="819"/>
      <c r="C119" s="860" t="s">
        <v>416</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178</v>
      </c>
      <c r="BA119" s="239"/>
      <c r="BB119" s="239"/>
      <c r="BC119" s="239"/>
      <c r="BD119" s="239"/>
      <c r="BE119" s="239"/>
      <c r="BF119" s="239"/>
      <c r="BG119" s="239"/>
      <c r="BH119" s="239"/>
      <c r="BI119" s="239"/>
      <c r="BJ119" s="239"/>
      <c r="BK119" s="239"/>
      <c r="BL119" s="239"/>
      <c r="BM119" s="239"/>
      <c r="BN119" s="239"/>
      <c r="BO119" s="877" t="s">
        <v>441</v>
      </c>
      <c r="BP119" s="878"/>
      <c r="BQ119" s="879">
        <v>8263860</v>
      </c>
      <c r="BR119" s="845"/>
      <c r="BS119" s="845"/>
      <c r="BT119" s="845"/>
      <c r="BU119" s="845"/>
      <c r="BV119" s="845">
        <v>8071535</v>
      </c>
      <c r="BW119" s="845"/>
      <c r="BX119" s="845"/>
      <c r="BY119" s="845"/>
      <c r="BZ119" s="845"/>
      <c r="CA119" s="845">
        <v>8268372</v>
      </c>
      <c r="CB119" s="845"/>
      <c r="CC119" s="845"/>
      <c r="CD119" s="845"/>
      <c r="CE119" s="845"/>
      <c r="CF119" s="748"/>
      <c r="CG119" s="749"/>
      <c r="CH119" s="749"/>
      <c r="CI119" s="749"/>
      <c r="CJ119" s="834"/>
      <c r="CK119" s="928"/>
      <c r="CL119" s="823"/>
      <c r="CM119" s="838" t="s">
        <v>442</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2">
      <c r="A120" s="820"/>
      <c r="B120" s="821"/>
      <c r="C120" s="815" t="s">
        <v>419</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443</v>
      </c>
      <c r="AV120" s="881"/>
      <c r="AW120" s="881"/>
      <c r="AX120" s="881"/>
      <c r="AY120" s="882"/>
      <c r="AZ120" s="860" t="s">
        <v>444</v>
      </c>
      <c r="BA120" s="808"/>
      <c r="BB120" s="808"/>
      <c r="BC120" s="808"/>
      <c r="BD120" s="808"/>
      <c r="BE120" s="808"/>
      <c r="BF120" s="808"/>
      <c r="BG120" s="808"/>
      <c r="BH120" s="808"/>
      <c r="BI120" s="808"/>
      <c r="BJ120" s="808"/>
      <c r="BK120" s="808"/>
      <c r="BL120" s="808"/>
      <c r="BM120" s="808"/>
      <c r="BN120" s="808"/>
      <c r="BO120" s="808"/>
      <c r="BP120" s="809"/>
      <c r="BQ120" s="861">
        <v>2880868</v>
      </c>
      <c r="BR120" s="842"/>
      <c r="BS120" s="842"/>
      <c r="BT120" s="842"/>
      <c r="BU120" s="842"/>
      <c r="BV120" s="842">
        <v>2546430</v>
      </c>
      <c r="BW120" s="842"/>
      <c r="BX120" s="842"/>
      <c r="BY120" s="842"/>
      <c r="BZ120" s="842"/>
      <c r="CA120" s="842">
        <v>1873161</v>
      </c>
      <c r="CB120" s="842"/>
      <c r="CC120" s="842"/>
      <c r="CD120" s="842"/>
      <c r="CE120" s="842"/>
      <c r="CF120" s="866">
        <v>37.200000000000003</v>
      </c>
      <c r="CG120" s="867"/>
      <c r="CH120" s="867"/>
      <c r="CI120" s="867"/>
      <c r="CJ120" s="867"/>
      <c r="CK120" s="868" t="s">
        <v>445</v>
      </c>
      <c r="CL120" s="852"/>
      <c r="CM120" s="852"/>
      <c r="CN120" s="852"/>
      <c r="CO120" s="853"/>
      <c r="CP120" s="872" t="s">
        <v>394</v>
      </c>
      <c r="CQ120" s="873"/>
      <c r="CR120" s="873"/>
      <c r="CS120" s="873"/>
      <c r="CT120" s="873"/>
      <c r="CU120" s="873"/>
      <c r="CV120" s="873"/>
      <c r="CW120" s="873"/>
      <c r="CX120" s="873"/>
      <c r="CY120" s="873"/>
      <c r="CZ120" s="873"/>
      <c r="DA120" s="873"/>
      <c r="DB120" s="873"/>
      <c r="DC120" s="873"/>
      <c r="DD120" s="873"/>
      <c r="DE120" s="873"/>
      <c r="DF120" s="874"/>
      <c r="DG120" s="861">
        <v>839501</v>
      </c>
      <c r="DH120" s="842"/>
      <c r="DI120" s="842"/>
      <c r="DJ120" s="842"/>
      <c r="DK120" s="842"/>
      <c r="DL120" s="842">
        <v>1023977</v>
      </c>
      <c r="DM120" s="842"/>
      <c r="DN120" s="842"/>
      <c r="DO120" s="842"/>
      <c r="DP120" s="842"/>
      <c r="DQ120" s="842">
        <v>1171097</v>
      </c>
      <c r="DR120" s="842"/>
      <c r="DS120" s="842"/>
      <c r="DT120" s="842"/>
      <c r="DU120" s="842"/>
      <c r="DV120" s="843">
        <v>23.3</v>
      </c>
      <c r="DW120" s="843"/>
      <c r="DX120" s="843"/>
      <c r="DY120" s="843"/>
      <c r="DZ120" s="844"/>
    </row>
    <row r="121" spans="1:130" s="218" customFormat="1" ht="26.25" customHeight="1" x14ac:dyDescent="0.2">
      <c r="A121" s="820"/>
      <c r="B121" s="821"/>
      <c r="C121" s="863" t="s">
        <v>446</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447</v>
      </c>
      <c r="BA121" s="752"/>
      <c r="BB121" s="752"/>
      <c r="BC121" s="752"/>
      <c r="BD121" s="752"/>
      <c r="BE121" s="752"/>
      <c r="BF121" s="752"/>
      <c r="BG121" s="752"/>
      <c r="BH121" s="752"/>
      <c r="BI121" s="752"/>
      <c r="BJ121" s="752"/>
      <c r="BK121" s="752"/>
      <c r="BL121" s="752"/>
      <c r="BM121" s="752"/>
      <c r="BN121" s="752"/>
      <c r="BO121" s="752"/>
      <c r="BP121" s="753"/>
      <c r="BQ121" s="816" t="s">
        <v>122</v>
      </c>
      <c r="BR121" s="817"/>
      <c r="BS121" s="817"/>
      <c r="BT121" s="817"/>
      <c r="BU121" s="817"/>
      <c r="BV121" s="817" t="s">
        <v>122</v>
      </c>
      <c r="BW121" s="817"/>
      <c r="BX121" s="817"/>
      <c r="BY121" s="817"/>
      <c r="BZ121" s="817"/>
      <c r="CA121" s="817" t="s">
        <v>122</v>
      </c>
      <c r="CB121" s="817"/>
      <c r="CC121" s="817"/>
      <c r="CD121" s="817"/>
      <c r="CE121" s="817"/>
      <c r="CF121" s="875" t="s">
        <v>122</v>
      </c>
      <c r="CG121" s="876"/>
      <c r="CH121" s="876"/>
      <c r="CI121" s="876"/>
      <c r="CJ121" s="876"/>
      <c r="CK121" s="869"/>
      <c r="CL121" s="855"/>
      <c r="CM121" s="855"/>
      <c r="CN121" s="855"/>
      <c r="CO121" s="856"/>
      <c r="CP121" s="835" t="s">
        <v>392</v>
      </c>
      <c r="CQ121" s="836"/>
      <c r="CR121" s="836"/>
      <c r="CS121" s="836"/>
      <c r="CT121" s="836"/>
      <c r="CU121" s="836"/>
      <c r="CV121" s="836"/>
      <c r="CW121" s="836"/>
      <c r="CX121" s="836"/>
      <c r="CY121" s="836"/>
      <c r="CZ121" s="836"/>
      <c r="DA121" s="836"/>
      <c r="DB121" s="836"/>
      <c r="DC121" s="836"/>
      <c r="DD121" s="836"/>
      <c r="DE121" s="836"/>
      <c r="DF121" s="837"/>
      <c r="DG121" s="816">
        <v>21476</v>
      </c>
      <c r="DH121" s="817"/>
      <c r="DI121" s="817"/>
      <c r="DJ121" s="817"/>
      <c r="DK121" s="817"/>
      <c r="DL121" s="817">
        <v>26714</v>
      </c>
      <c r="DM121" s="817"/>
      <c r="DN121" s="817"/>
      <c r="DO121" s="817"/>
      <c r="DP121" s="817"/>
      <c r="DQ121" s="817">
        <v>17357</v>
      </c>
      <c r="DR121" s="817"/>
      <c r="DS121" s="817"/>
      <c r="DT121" s="817"/>
      <c r="DU121" s="817"/>
      <c r="DV121" s="794">
        <v>0.3</v>
      </c>
      <c r="DW121" s="794"/>
      <c r="DX121" s="794"/>
      <c r="DY121" s="794"/>
      <c r="DZ121" s="795"/>
    </row>
    <row r="122" spans="1:130" s="218" customFormat="1" ht="26.25" customHeight="1" x14ac:dyDescent="0.2">
      <c r="A122" s="820"/>
      <c r="B122" s="821"/>
      <c r="C122" s="815" t="s">
        <v>429</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448</v>
      </c>
      <c r="BA122" s="839"/>
      <c r="BB122" s="839"/>
      <c r="BC122" s="839"/>
      <c r="BD122" s="839"/>
      <c r="BE122" s="839"/>
      <c r="BF122" s="839"/>
      <c r="BG122" s="839"/>
      <c r="BH122" s="839"/>
      <c r="BI122" s="839"/>
      <c r="BJ122" s="839"/>
      <c r="BK122" s="839"/>
      <c r="BL122" s="839"/>
      <c r="BM122" s="839"/>
      <c r="BN122" s="839"/>
      <c r="BO122" s="839"/>
      <c r="BP122" s="840"/>
      <c r="BQ122" s="879">
        <v>5738259</v>
      </c>
      <c r="BR122" s="845"/>
      <c r="BS122" s="845"/>
      <c r="BT122" s="845"/>
      <c r="BU122" s="845"/>
      <c r="BV122" s="845">
        <v>5429751</v>
      </c>
      <c r="BW122" s="845"/>
      <c r="BX122" s="845"/>
      <c r="BY122" s="845"/>
      <c r="BZ122" s="845"/>
      <c r="CA122" s="845">
        <v>5347816</v>
      </c>
      <c r="CB122" s="845"/>
      <c r="CC122" s="845"/>
      <c r="CD122" s="845"/>
      <c r="CE122" s="845"/>
      <c r="CF122" s="846">
        <v>106.3</v>
      </c>
      <c r="CG122" s="847"/>
      <c r="CH122" s="847"/>
      <c r="CI122" s="847"/>
      <c r="CJ122" s="847"/>
      <c r="CK122" s="869"/>
      <c r="CL122" s="855"/>
      <c r="CM122" s="855"/>
      <c r="CN122" s="855"/>
      <c r="CO122" s="856"/>
      <c r="CP122" s="835" t="s">
        <v>390</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2">
      <c r="A123" s="820"/>
      <c r="B123" s="821"/>
      <c r="C123" s="815" t="s">
        <v>435</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178</v>
      </c>
      <c r="BA123" s="239"/>
      <c r="BB123" s="239"/>
      <c r="BC123" s="239"/>
      <c r="BD123" s="239"/>
      <c r="BE123" s="239"/>
      <c r="BF123" s="239"/>
      <c r="BG123" s="239"/>
      <c r="BH123" s="239"/>
      <c r="BI123" s="239"/>
      <c r="BJ123" s="239"/>
      <c r="BK123" s="239"/>
      <c r="BL123" s="239"/>
      <c r="BM123" s="239"/>
      <c r="BN123" s="239"/>
      <c r="BO123" s="877" t="s">
        <v>449</v>
      </c>
      <c r="BP123" s="878"/>
      <c r="BQ123" s="832">
        <v>8619127</v>
      </c>
      <c r="BR123" s="833"/>
      <c r="BS123" s="833"/>
      <c r="BT123" s="833"/>
      <c r="BU123" s="833"/>
      <c r="BV123" s="833">
        <v>7976181</v>
      </c>
      <c r="BW123" s="833"/>
      <c r="BX123" s="833"/>
      <c r="BY123" s="833"/>
      <c r="BZ123" s="833"/>
      <c r="CA123" s="833">
        <v>7220977</v>
      </c>
      <c r="CB123" s="833"/>
      <c r="CC123" s="833"/>
      <c r="CD123" s="833"/>
      <c r="CE123" s="833"/>
      <c r="CF123" s="748"/>
      <c r="CG123" s="749"/>
      <c r="CH123" s="749"/>
      <c r="CI123" s="749"/>
      <c r="CJ123" s="834"/>
      <c r="CK123" s="869"/>
      <c r="CL123" s="855"/>
      <c r="CM123" s="855"/>
      <c r="CN123" s="855"/>
      <c r="CO123" s="856"/>
      <c r="CP123" s="835" t="s">
        <v>391</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5">
      <c r="A124" s="820"/>
      <c r="B124" s="821"/>
      <c r="C124" s="815" t="s">
        <v>438</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450</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v>1.9</v>
      </c>
      <c r="BW124" s="831"/>
      <c r="BX124" s="831"/>
      <c r="BY124" s="831"/>
      <c r="BZ124" s="831"/>
      <c r="CA124" s="831">
        <v>20.8</v>
      </c>
      <c r="CB124" s="831"/>
      <c r="CC124" s="831"/>
      <c r="CD124" s="831"/>
      <c r="CE124" s="831"/>
      <c r="CF124" s="726"/>
      <c r="CG124" s="727"/>
      <c r="CH124" s="727"/>
      <c r="CI124" s="727"/>
      <c r="CJ124" s="862"/>
      <c r="CK124" s="870"/>
      <c r="CL124" s="870"/>
      <c r="CM124" s="870"/>
      <c r="CN124" s="870"/>
      <c r="CO124" s="871"/>
      <c r="CP124" s="835" t="s">
        <v>451</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2">
      <c r="A125" s="820"/>
      <c r="B125" s="821"/>
      <c r="C125" s="815" t="s">
        <v>440</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452</v>
      </c>
      <c r="CL125" s="852"/>
      <c r="CM125" s="852"/>
      <c r="CN125" s="852"/>
      <c r="CO125" s="853"/>
      <c r="CP125" s="860" t="s">
        <v>453</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5">
      <c r="A126" s="820"/>
      <c r="B126" s="821"/>
      <c r="C126" s="815" t="s">
        <v>442</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454</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2">
      <c r="A127" s="822"/>
      <c r="B127" s="823"/>
      <c r="C127" s="838" t="s">
        <v>455</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7</v>
      </c>
      <c r="AB127" s="780"/>
      <c r="AC127" s="780"/>
      <c r="AD127" s="780"/>
      <c r="AE127" s="781"/>
      <c r="AF127" s="782">
        <v>7</v>
      </c>
      <c r="AG127" s="780"/>
      <c r="AH127" s="780"/>
      <c r="AI127" s="780"/>
      <c r="AJ127" s="781"/>
      <c r="AK127" s="782">
        <v>4</v>
      </c>
      <c r="AL127" s="780"/>
      <c r="AM127" s="780"/>
      <c r="AN127" s="780"/>
      <c r="AO127" s="781"/>
      <c r="AP127" s="824">
        <v>0</v>
      </c>
      <c r="AQ127" s="825"/>
      <c r="AR127" s="825"/>
      <c r="AS127" s="825"/>
      <c r="AT127" s="826"/>
      <c r="AU127" s="220"/>
      <c r="AV127" s="220"/>
      <c r="AW127" s="220"/>
      <c r="AX127" s="841" t="s">
        <v>456</v>
      </c>
      <c r="AY127" s="812"/>
      <c r="AZ127" s="812"/>
      <c r="BA127" s="812"/>
      <c r="BB127" s="812"/>
      <c r="BC127" s="812"/>
      <c r="BD127" s="812"/>
      <c r="BE127" s="813"/>
      <c r="BF127" s="811" t="s">
        <v>457</v>
      </c>
      <c r="BG127" s="812"/>
      <c r="BH127" s="812"/>
      <c r="BI127" s="812"/>
      <c r="BJ127" s="812"/>
      <c r="BK127" s="812"/>
      <c r="BL127" s="813"/>
      <c r="BM127" s="811" t="s">
        <v>458</v>
      </c>
      <c r="BN127" s="812"/>
      <c r="BO127" s="812"/>
      <c r="BP127" s="812"/>
      <c r="BQ127" s="812"/>
      <c r="BR127" s="812"/>
      <c r="BS127" s="813"/>
      <c r="BT127" s="811" t="s">
        <v>459</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460</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5">
      <c r="A128" s="796" t="s">
        <v>461</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462</v>
      </c>
      <c r="X128" s="798"/>
      <c r="Y128" s="798"/>
      <c r="Z128" s="799"/>
      <c r="AA128" s="800" t="s">
        <v>122</v>
      </c>
      <c r="AB128" s="801"/>
      <c r="AC128" s="801"/>
      <c r="AD128" s="801"/>
      <c r="AE128" s="802"/>
      <c r="AF128" s="803" t="s">
        <v>122</v>
      </c>
      <c r="AG128" s="801"/>
      <c r="AH128" s="801"/>
      <c r="AI128" s="801"/>
      <c r="AJ128" s="802"/>
      <c r="AK128" s="803" t="s">
        <v>122</v>
      </c>
      <c r="AL128" s="801"/>
      <c r="AM128" s="801"/>
      <c r="AN128" s="801"/>
      <c r="AO128" s="802"/>
      <c r="AP128" s="804"/>
      <c r="AQ128" s="805"/>
      <c r="AR128" s="805"/>
      <c r="AS128" s="805"/>
      <c r="AT128" s="806"/>
      <c r="AU128" s="220"/>
      <c r="AV128" s="220"/>
      <c r="AW128" s="220"/>
      <c r="AX128" s="807" t="s">
        <v>463</v>
      </c>
      <c r="AY128" s="808"/>
      <c r="AZ128" s="808"/>
      <c r="BA128" s="808"/>
      <c r="BB128" s="808"/>
      <c r="BC128" s="808"/>
      <c r="BD128" s="808"/>
      <c r="BE128" s="809"/>
      <c r="BF128" s="786" t="s">
        <v>122</v>
      </c>
      <c r="BG128" s="787"/>
      <c r="BH128" s="787"/>
      <c r="BI128" s="787"/>
      <c r="BJ128" s="787"/>
      <c r="BK128" s="787"/>
      <c r="BL128" s="810"/>
      <c r="BM128" s="786">
        <v>14.69</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464</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2">
      <c r="A129" s="774" t="s">
        <v>103</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465</v>
      </c>
      <c r="X129" s="777"/>
      <c r="Y129" s="777"/>
      <c r="Z129" s="778"/>
      <c r="AA129" s="779">
        <v>5381562</v>
      </c>
      <c r="AB129" s="780"/>
      <c r="AC129" s="780"/>
      <c r="AD129" s="780"/>
      <c r="AE129" s="781"/>
      <c r="AF129" s="782">
        <v>5441411</v>
      </c>
      <c r="AG129" s="780"/>
      <c r="AH129" s="780"/>
      <c r="AI129" s="780"/>
      <c r="AJ129" s="781"/>
      <c r="AK129" s="782">
        <v>5514039</v>
      </c>
      <c r="AL129" s="780"/>
      <c r="AM129" s="780"/>
      <c r="AN129" s="780"/>
      <c r="AO129" s="781"/>
      <c r="AP129" s="783"/>
      <c r="AQ129" s="784"/>
      <c r="AR129" s="784"/>
      <c r="AS129" s="784"/>
      <c r="AT129" s="785"/>
      <c r="AU129" s="221"/>
      <c r="AV129" s="221"/>
      <c r="AW129" s="221"/>
      <c r="AX129" s="751" t="s">
        <v>466</v>
      </c>
      <c r="AY129" s="752"/>
      <c r="AZ129" s="752"/>
      <c r="BA129" s="752"/>
      <c r="BB129" s="752"/>
      <c r="BC129" s="752"/>
      <c r="BD129" s="752"/>
      <c r="BE129" s="753"/>
      <c r="BF129" s="770" t="s">
        <v>122</v>
      </c>
      <c r="BG129" s="771"/>
      <c r="BH129" s="771"/>
      <c r="BI129" s="771"/>
      <c r="BJ129" s="771"/>
      <c r="BK129" s="771"/>
      <c r="BL129" s="772"/>
      <c r="BM129" s="770">
        <v>19.690000000000001</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774" t="s">
        <v>467</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468</v>
      </c>
      <c r="X130" s="777"/>
      <c r="Y130" s="777"/>
      <c r="Z130" s="778"/>
      <c r="AA130" s="779">
        <v>506312</v>
      </c>
      <c r="AB130" s="780"/>
      <c r="AC130" s="780"/>
      <c r="AD130" s="780"/>
      <c r="AE130" s="781"/>
      <c r="AF130" s="782">
        <v>495435</v>
      </c>
      <c r="AG130" s="780"/>
      <c r="AH130" s="780"/>
      <c r="AI130" s="780"/>
      <c r="AJ130" s="781"/>
      <c r="AK130" s="782">
        <v>481532</v>
      </c>
      <c r="AL130" s="780"/>
      <c r="AM130" s="780"/>
      <c r="AN130" s="780"/>
      <c r="AO130" s="781"/>
      <c r="AP130" s="783"/>
      <c r="AQ130" s="784"/>
      <c r="AR130" s="784"/>
      <c r="AS130" s="784"/>
      <c r="AT130" s="785"/>
      <c r="AU130" s="221"/>
      <c r="AV130" s="221"/>
      <c r="AW130" s="221"/>
      <c r="AX130" s="751" t="s">
        <v>469</v>
      </c>
      <c r="AY130" s="752"/>
      <c r="AZ130" s="752"/>
      <c r="BA130" s="752"/>
      <c r="BB130" s="752"/>
      <c r="BC130" s="752"/>
      <c r="BD130" s="752"/>
      <c r="BE130" s="753"/>
      <c r="BF130" s="754">
        <v>4.8</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470</v>
      </c>
      <c r="X131" s="761"/>
      <c r="Y131" s="761"/>
      <c r="Z131" s="762"/>
      <c r="AA131" s="763">
        <v>4875250</v>
      </c>
      <c r="AB131" s="764"/>
      <c r="AC131" s="764"/>
      <c r="AD131" s="764"/>
      <c r="AE131" s="765"/>
      <c r="AF131" s="766">
        <v>4945976</v>
      </c>
      <c r="AG131" s="764"/>
      <c r="AH131" s="764"/>
      <c r="AI131" s="764"/>
      <c r="AJ131" s="765"/>
      <c r="AK131" s="766">
        <v>5032507</v>
      </c>
      <c r="AL131" s="764"/>
      <c r="AM131" s="764"/>
      <c r="AN131" s="764"/>
      <c r="AO131" s="765"/>
      <c r="AP131" s="767"/>
      <c r="AQ131" s="768"/>
      <c r="AR131" s="768"/>
      <c r="AS131" s="768"/>
      <c r="AT131" s="769"/>
      <c r="AU131" s="221"/>
      <c r="AV131" s="221"/>
      <c r="AW131" s="221"/>
      <c r="AX131" s="729" t="s">
        <v>471</v>
      </c>
      <c r="AY131" s="730"/>
      <c r="AZ131" s="730"/>
      <c r="BA131" s="730"/>
      <c r="BB131" s="730"/>
      <c r="BC131" s="730"/>
      <c r="BD131" s="730"/>
      <c r="BE131" s="731"/>
      <c r="BF131" s="732">
        <v>20.8</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738" t="s">
        <v>472</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473</v>
      </c>
      <c r="W132" s="742"/>
      <c r="X132" s="742"/>
      <c r="Y132" s="742"/>
      <c r="Z132" s="743"/>
      <c r="AA132" s="744">
        <v>4.198923132</v>
      </c>
      <c r="AB132" s="745"/>
      <c r="AC132" s="745"/>
      <c r="AD132" s="745"/>
      <c r="AE132" s="746"/>
      <c r="AF132" s="747">
        <v>5.1590019849999997</v>
      </c>
      <c r="AG132" s="745"/>
      <c r="AH132" s="745"/>
      <c r="AI132" s="745"/>
      <c r="AJ132" s="746"/>
      <c r="AK132" s="747">
        <v>5.3036587930000003</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474</v>
      </c>
      <c r="W133" s="721"/>
      <c r="X133" s="721"/>
      <c r="Y133" s="721"/>
      <c r="Z133" s="722"/>
      <c r="AA133" s="723">
        <v>3.5</v>
      </c>
      <c r="AB133" s="724"/>
      <c r="AC133" s="724"/>
      <c r="AD133" s="724"/>
      <c r="AE133" s="725"/>
      <c r="AF133" s="723">
        <v>4.0999999999999996</v>
      </c>
      <c r="AG133" s="724"/>
      <c r="AH133" s="724"/>
      <c r="AI133" s="724"/>
      <c r="AJ133" s="725"/>
      <c r="AK133" s="723">
        <v>4.8</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Kv4Bq1SDSwHzo7wTQB3Rpovv71vIhMVQnl2NFB+3aZyFWpsQfIsI8w4Gx8OaL+qljue5LIUYApyzPLfOxtIKPw==" saltValue="APGJQA4UJgGG0/C7gtQKI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110" zoomScaleNormal="85" zoomScaleSheetLayoutView="110"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475</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xteSPhevijRgxM+GcqOU+ymN00AJ+fsmp/W5XYT2Ll7nSwFYFh7eFqE4CymWtdtWK55gy2QFI7oquVSAsuFSRQ==" saltValue="148ZUQWHknPgowcNCv733Q==" spinCount="100000" sheet="1" objects="1" scenarios="1"/>
  <dataConsolidate/>
  <phoneticPr fontId="2"/>
  <printOptions horizontalCentered="1" verticalCentered="1"/>
  <pageMargins left="0" right="0" top="0" bottom="0" header="0" footer="0"/>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kzTo445pzX+1WZc6FIyAl3g9Ie5IZBl4SzY9vjo1CdHiMeI7E/QTDnqHhMwXUE/ja/Mf5Ckmj1a7YaOSpb6SUQ==" saltValue="ZX3XBXQbyHSPDpTw0VQIEw==" spinCount="100000" sheet="1" objects="1" scenarios="1"/>
  <dataConsolidate/>
  <phoneticPr fontId="2"/>
  <printOptions horizontalCentered="1" verticalCentered="1"/>
  <pageMargins left="0" right="0" top="0" bottom="0" header="0" footer="0"/>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478</v>
      </c>
      <c r="AP7" s="260"/>
      <c r="AQ7" s="261" t="s">
        <v>479</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480</v>
      </c>
      <c r="AQ8" s="267" t="s">
        <v>481</v>
      </c>
      <c r="AR8" s="268" t="s">
        <v>482</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483</v>
      </c>
      <c r="AL9" s="1131"/>
      <c r="AM9" s="1131"/>
      <c r="AN9" s="1132"/>
      <c r="AO9" s="269">
        <v>1555064</v>
      </c>
      <c r="AP9" s="269">
        <v>83288</v>
      </c>
      <c r="AQ9" s="270">
        <v>102505</v>
      </c>
      <c r="AR9" s="271">
        <v>-18.7</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484</v>
      </c>
      <c r="AL10" s="1131"/>
      <c r="AM10" s="1131"/>
      <c r="AN10" s="1132"/>
      <c r="AO10" s="272">
        <v>438693</v>
      </c>
      <c r="AP10" s="272">
        <v>23496</v>
      </c>
      <c r="AQ10" s="273">
        <v>13118</v>
      </c>
      <c r="AR10" s="274">
        <v>79.099999999999994</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485</v>
      </c>
      <c r="AL11" s="1131"/>
      <c r="AM11" s="1131"/>
      <c r="AN11" s="1132"/>
      <c r="AO11" s="272" t="s">
        <v>486</v>
      </c>
      <c r="AP11" s="272" t="s">
        <v>486</v>
      </c>
      <c r="AQ11" s="273">
        <v>532</v>
      </c>
      <c r="AR11" s="274" t="s">
        <v>486</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487</v>
      </c>
      <c r="AL12" s="1131"/>
      <c r="AM12" s="1131"/>
      <c r="AN12" s="1132"/>
      <c r="AO12" s="272">
        <v>8579</v>
      </c>
      <c r="AP12" s="272">
        <v>459</v>
      </c>
      <c r="AQ12" s="273">
        <v>70</v>
      </c>
      <c r="AR12" s="274">
        <v>555.70000000000005</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488</v>
      </c>
      <c r="AL13" s="1131"/>
      <c r="AM13" s="1131"/>
      <c r="AN13" s="1132"/>
      <c r="AO13" s="272">
        <v>62560</v>
      </c>
      <c r="AP13" s="272">
        <v>3351</v>
      </c>
      <c r="AQ13" s="273">
        <v>4255</v>
      </c>
      <c r="AR13" s="274">
        <v>-21.2</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489</v>
      </c>
      <c r="AL14" s="1131"/>
      <c r="AM14" s="1131"/>
      <c r="AN14" s="1132"/>
      <c r="AO14" s="272">
        <v>33557</v>
      </c>
      <c r="AP14" s="272">
        <v>1797</v>
      </c>
      <c r="AQ14" s="273">
        <v>1813</v>
      </c>
      <c r="AR14" s="274">
        <v>-0.9</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490</v>
      </c>
      <c r="AL15" s="1134"/>
      <c r="AM15" s="1134"/>
      <c r="AN15" s="1135"/>
      <c r="AO15" s="272">
        <v>-91379</v>
      </c>
      <c r="AP15" s="272">
        <v>-4894</v>
      </c>
      <c r="AQ15" s="273">
        <v>-6003</v>
      </c>
      <c r="AR15" s="274">
        <v>-18.5</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178</v>
      </c>
      <c r="AL16" s="1134"/>
      <c r="AM16" s="1134"/>
      <c r="AN16" s="1135"/>
      <c r="AO16" s="272">
        <v>2007074</v>
      </c>
      <c r="AP16" s="272">
        <v>107497</v>
      </c>
      <c r="AQ16" s="273">
        <v>116291</v>
      </c>
      <c r="AR16" s="274">
        <v>-7.6</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495</v>
      </c>
      <c r="AL21" s="1137"/>
      <c r="AM21" s="1137"/>
      <c r="AN21" s="1138"/>
      <c r="AO21" s="285">
        <v>7.39</v>
      </c>
      <c r="AP21" s="286">
        <v>9.5500000000000007</v>
      </c>
      <c r="AQ21" s="287">
        <v>-2.16</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496</v>
      </c>
      <c r="AL22" s="1137"/>
      <c r="AM22" s="1137"/>
      <c r="AN22" s="1138"/>
      <c r="AO22" s="290">
        <v>97.6</v>
      </c>
      <c r="AP22" s="291">
        <v>96.7</v>
      </c>
      <c r="AQ22" s="292">
        <v>0.9</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29" t="s">
        <v>497</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ht="13.2" x14ac:dyDescent="0.2">
      <c r="A27" s="297"/>
      <c r="AO27" s="250"/>
      <c r="AP27" s="250"/>
      <c r="AQ27" s="250"/>
      <c r="AR27" s="250"/>
      <c r="AS27" s="250"/>
      <c r="AT27" s="250"/>
    </row>
    <row r="28" spans="1:46" ht="16.2" x14ac:dyDescent="0.2">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478</v>
      </c>
      <c r="AP30" s="260"/>
      <c r="AQ30" s="261" t="s">
        <v>479</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480</v>
      </c>
      <c r="AQ31" s="267" t="s">
        <v>481</v>
      </c>
      <c r="AR31" s="268" t="s">
        <v>482</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500</v>
      </c>
      <c r="AL32" s="1121"/>
      <c r="AM32" s="1121"/>
      <c r="AN32" s="1122"/>
      <c r="AO32" s="300">
        <v>616743</v>
      </c>
      <c r="AP32" s="300">
        <v>33032</v>
      </c>
      <c r="AQ32" s="301">
        <v>49899</v>
      </c>
      <c r="AR32" s="302">
        <v>-33.799999999999997</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501</v>
      </c>
      <c r="AL33" s="1121"/>
      <c r="AM33" s="1121"/>
      <c r="AN33" s="1122"/>
      <c r="AO33" s="300" t="s">
        <v>486</v>
      </c>
      <c r="AP33" s="300" t="s">
        <v>486</v>
      </c>
      <c r="AQ33" s="301" t="s">
        <v>486</v>
      </c>
      <c r="AR33" s="302" t="s">
        <v>486</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502</v>
      </c>
      <c r="AL34" s="1121"/>
      <c r="AM34" s="1121"/>
      <c r="AN34" s="1122"/>
      <c r="AO34" s="300" t="s">
        <v>486</v>
      </c>
      <c r="AP34" s="300" t="s">
        <v>486</v>
      </c>
      <c r="AQ34" s="301">
        <v>2</v>
      </c>
      <c r="AR34" s="302" t="s">
        <v>486</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503</v>
      </c>
      <c r="AL35" s="1121"/>
      <c r="AM35" s="1121"/>
      <c r="AN35" s="1122"/>
      <c r="AO35" s="300">
        <v>102888</v>
      </c>
      <c r="AP35" s="300">
        <v>5511</v>
      </c>
      <c r="AQ35" s="301">
        <v>13394</v>
      </c>
      <c r="AR35" s="302">
        <v>-58.9</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504</v>
      </c>
      <c r="AL36" s="1121"/>
      <c r="AM36" s="1121"/>
      <c r="AN36" s="1122"/>
      <c r="AO36" s="300">
        <v>28660</v>
      </c>
      <c r="AP36" s="300">
        <v>1535</v>
      </c>
      <c r="AQ36" s="301">
        <v>2489</v>
      </c>
      <c r="AR36" s="302">
        <v>-38.299999999999997</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505</v>
      </c>
      <c r="AL37" s="1121"/>
      <c r="AM37" s="1121"/>
      <c r="AN37" s="1122"/>
      <c r="AO37" s="300">
        <v>4</v>
      </c>
      <c r="AP37" s="300">
        <v>0</v>
      </c>
      <c r="AQ37" s="301">
        <v>625</v>
      </c>
      <c r="AR37" s="302">
        <v>-100</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506</v>
      </c>
      <c r="AL38" s="1124"/>
      <c r="AM38" s="1124"/>
      <c r="AN38" s="1125"/>
      <c r="AO38" s="303">
        <v>144</v>
      </c>
      <c r="AP38" s="303">
        <v>8</v>
      </c>
      <c r="AQ38" s="304">
        <v>5</v>
      </c>
      <c r="AR38" s="292">
        <v>60</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507</v>
      </c>
      <c r="AL39" s="1124"/>
      <c r="AM39" s="1124"/>
      <c r="AN39" s="1125"/>
      <c r="AO39" s="300" t="s">
        <v>486</v>
      </c>
      <c r="AP39" s="300" t="s">
        <v>486</v>
      </c>
      <c r="AQ39" s="301">
        <v>-2982</v>
      </c>
      <c r="AR39" s="302" t="s">
        <v>486</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508</v>
      </c>
      <c r="AL40" s="1121"/>
      <c r="AM40" s="1121"/>
      <c r="AN40" s="1122"/>
      <c r="AO40" s="300">
        <v>-481532</v>
      </c>
      <c r="AP40" s="300">
        <v>-25790</v>
      </c>
      <c r="AQ40" s="301">
        <v>-43756</v>
      </c>
      <c r="AR40" s="302">
        <v>-41.1</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288</v>
      </c>
      <c r="AL41" s="1127"/>
      <c r="AM41" s="1127"/>
      <c r="AN41" s="1128"/>
      <c r="AO41" s="300">
        <v>266907</v>
      </c>
      <c r="AP41" s="300">
        <v>14295</v>
      </c>
      <c r="AQ41" s="301">
        <v>19675</v>
      </c>
      <c r="AR41" s="302">
        <v>-27.3</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478</v>
      </c>
      <c r="AN49" s="1115" t="s">
        <v>511</v>
      </c>
      <c r="AO49" s="1116"/>
      <c r="AP49" s="1116"/>
      <c r="AQ49" s="1116"/>
      <c r="AR49" s="1117"/>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512</v>
      </c>
      <c r="AO50" s="317" t="s">
        <v>513</v>
      </c>
      <c r="AP50" s="318" t="s">
        <v>514</v>
      </c>
      <c r="AQ50" s="319" t="s">
        <v>515</v>
      </c>
      <c r="AR50" s="320" t="s">
        <v>516</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837294</v>
      </c>
      <c r="AN51" s="322">
        <v>42563</v>
      </c>
      <c r="AO51" s="323">
        <v>73</v>
      </c>
      <c r="AP51" s="324">
        <v>84459</v>
      </c>
      <c r="AQ51" s="325">
        <v>42.9</v>
      </c>
      <c r="AR51" s="326">
        <v>30.1</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663117</v>
      </c>
      <c r="AN52" s="330">
        <v>33709</v>
      </c>
      <c r="AO52" s="331">
        <v>52.3</v>
      </c>
      <c r="AP52" s="332">
        <v>47314</v>
      </c>
      <c r="AQ52" s="333">
        <v>58.2</v>
      </c>
      <c r="AR52" s="334">
        <v>-5.9</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650253</v>
      </c>
      <c r="AN53" s="322">
        <v>33613</v>
      </c>
      <c r="AO53" s="323">
        <v>-21</v>
      </c>
      <c r="AP53" s="324">
        <v>76413</v>
      </c>
      <c r="AQ53" s="325">
        <v>-9.5</v>
      </c>
      <c r="AR53" s="326">
        <v>-11.5</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542806</v>
      </c>
      <c r="AN54" s="330">
        <v>28059</v>
      </c>
      <c r="AO54" s="331">
        <v>-16.8</v>
      </c>
      <c r="AP54" s="332">
        <v>39658</v>
      </c>
      <c r="AQ54" s="333">
        <v>-16.2</v>
      </c>
      <c r="AR54" s="334">
        <v>-0.6</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727589</v>
      </c>
      <c r="AN55" s="322">
        <v>37919</v>
      </c>
      <c r="AO55" s="323">
        <v>12.8</v>
      </c>
      <c r="AP55" s="324">
        <v>66481</v>
      </c>
      <c r="AQ55" s="325">
        <v>-13</v>
      </c>
      <c r="AR55" s="326">
        <v>25.8</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538286</v>
      </c>
      <c r="AN56" s="330">
        <v>28053</v>
      </c>
      <c r="AO56" s="331">
        <v>0</v>
      </c>
      <c r="AP56" s="332">
        <v>36120</v>
      </c>
      <c r="AQ56" s="333">
        <v>-8.9</v>
      </c>
      <c r="AR56" s="334">
        <v>8.9</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876867</v>
      </c>
      <c r="AN57" s="322">
        <v>46459</v>
      </c>
      <c r="AO57" s="323">
        <v>22.5</v>
      </c>
      <c r="AP57" s="324">
        <v>67825</v>
      </c>
      <c r="AQ57" s="325">
        <v>2</v>
      </c>
      <c r="AR57" s="326">
        <v>20.5</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580053</v>
      </c>
      <c r="AN58" s="330">
        <v>30733</v>
      </c>
      <c r="AO58" s="331">
        <v>9.6</v>
      </c>
      <c r="AP58" s="332">
        <v>39417</v>
      </c>
      <c r="AQ58" s="333">
        <v>9.1</v>
      </c>
      <c r="AR58" s="334">
        <v>0.5</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1432346</v>
      </c>
      <c r="AN59" s="322">
        <v>76715</v>
      </c>
      <c r="AO59" s="323">
        <v>65.099999999999994</v>
      </c>
      <c r="AP59" s="324">
        <v>81158</v>
      </c>
      <c r="AQ59" s="325">
        <v>19.7</v>
      </c>
      <c r="AR59" s="326">
        <v>45.4</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766952</v>
      </c>
      <c r="AN60" s="330">
        <v>41077</v>
      </c>
      <c r="AO60" s="331">
        <v>33.700000000000003</v>
      </c>
      <c r="AP60" s="332">
        <v>45320</v>
      </c>
      <c r="AQ60" s="333">
        <v>15</v>
      </c>
      <c r="AR60" s="334">
        <v>18.7</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904870</v>
      </c>
      <c r="AN61" s="337">
        <v>47454</v>
      </c>
      <c r="AO61" s="338">
        <v>30.5</v>
      </c>
      <c r="AP61" s="339">
        <v>75267</v>
      </c>
      <c r="AQ61" s="340">
        <v>8.4</v>
      </c>
      <c r="AR61" s="326">
        <v>22.1</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618243</v>
      </c>
      <c r="AN62" s="330">
        <v>32326</v>
      </c>
      <c r="AO62" s="331">
        <v>15.8</v>
      </c>
      <c r="AP62" s="332">
        <v>41566</v>
      </c>
      <c r="AQ62" s="333">
        <v>11.4</v>
      </c>
      <c r="AR62" s="334">
        <v>4.4000000000000004</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cQ2s7qIraDTBv0cxVNtRhmkG4UnDtwUu8EY4ptBCiDGBnqFBY0I6sv8DRIvq9QyiB/F/bVu43T4nwlrIHJp5yA==" saltValue="f+ST1SbOCKpeKUHWreaY/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90" zoomScaleNormal="90"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475</v>
      </c>
    </row>
    <row r="121" spans="125:125" ht="13.5" hidden="1" customHeight="1" x14ac:dyDescent="0.2">
      <c r="DU121" s="247"/>
    </row>
  </sheetData>
  <sheetProtection algorithmName="SHA-512" hashValue="P/z3uUId8Bcbs1eQZjqOwoW+NWaocmwbuV1sAe86imJoH38BPQYagOaNmaIyIMafFhkm1em4N+hiSly0inUXgw==" saltValue="tE+TcoKpohf4SM5CpQ4fA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120" zoomScaleNormal="120"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475</v>
      </c>
    </row>
  </sheetData>
  <sheetProtection algorithmName="SHA-512" hashValue="pc2fdbQiQbO8P7LYYmQtCDVsEaYxyGTXBthZgSsybEeksWtI/ymrZA5KO8QMiqFCaqIbtxvj8YpnGnYVkJqtOA==" saltValue="T0k8Yu4D5DzAfsfG3ipLV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39" t="s">
        <v>3</v>
      </c>
      <c r="D47" s="1139"/>
      <c r="E47" s="1140"/>
      <c r="F47" s="11">
        <v>16.489999999999998</v>
      </c>
      <c r="G47" s="12">
        <v>20.57</v>
      </c>
      <c r="H47" s="12">
        <v>21.35</v>
      </c>
      <c r="I47" s="12">
        <v>18</v>
      </c>
      <c r="J47" s="13">
        <v>11.61</v>
      </c>
    </row>
    <row r="48" spans="2:10" ht="57.75" customHeight="1" x14ac:dyDescent="0.2">
      <c r="B48" s="14"/>
      <c r="C48" s="1141" t="s">
        <v>4</v>
      </c>
      <c r="D48" s="1141"/>
      <c r="E48" s="1142"/>
      <c r="F48" s="15">
        <v>11.28</v>
      </c>
      <c r="G48" s="16">
        <v>9.74</v>
      </c>
      <c r="H48" s="16">
        <v>7.43</v>
      </c>
      <c r="I48" s="16">
        <v>8.58</v>
      </c>
      <c r="J48" s="17">
        <v>9.93</v>
      </c>
    </row>
    <row r="49" spans="2:10" ht="57.75" customHeight="1" thickBot="1" x14ac:dyDescent="0.25">
      <c r="B49" s="18"/>
      <c r="C49" s="1143" t="s">
        <v>5</v>
      </c>
      <c r="D49" s="1143"/>
      <c r="E49" s="1144"/>
      <c r="F49" s="19">
        <v>6.26</v>
      </c>
      <c r="G49" s="20">
        <v>3.8</v>
      </c>
      <c r="H49" s="20" t="s">
        <v>530</v>
      </c>
      <c r="I49" s="20" t="s">
        <v>531</v>
      </c>
      <c r="J49" s="21" t="s">
        <v>532</v>
      </c>
    </row>
    <row r="50" spans="2:10" ht="13.2" x14ac:dyDescent="0.2"/>
  </sheetData>
  <sheetProtection algorithmName="SHA-512" hashValue="sgrgkkh3uqicv2dAQjeuvfbGlsoQ/skdtjkwZhdXF2vSr4XyL+qupdZ4xptULF2FRGMBB9VSp6cwNpxrS4ybjg==" saltValue="ZD8zFhZhAUoyn9apbuHYOA=="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河野 有香里</cp:lastModifiedBy>
  <cp:lastPrinted>2026-03-17T06:05:37Z</cp:lastPrinted>
  <dcterms:created xsi:type="dcterms:W3CDTF">2026-02-23T05:33:17Z</dcterms:created>
  <dcterms:modified xsi:type="dcterms:W3CDTF">2026-03-17T06:23:30Z</dcterms:modified>
  <cp:category/>
</cp:coreProperties>
</file>